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PATHAGAR" sheetId="4" r:id="rId1"/>
    <sheet name="Sheet1" sheetId="1" r:id="rId2"/>
    <sheet name="Sheet2" sheetId="2" r:id="rId3"/>
    <sheet name="Sheet3" sheetId="3" r:id="rId4"/>
  </sheets>
  <externalReferences>
    <externalReference r:id="rId5"/>
  </externalReferences>
  <definedNames>
    <definedName name="_xlnm.Print_Titles" localSheetId="0">PATHAGAR!$2:$2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F50"/>
  <c r="C50"/>
  <c r="F49"/>
  <c r="C49"/>
  <c r="F48"/>
  <c r="C48"/>
  <c r="F47"/>
  <c r="C47"/>
  <c r="F46"/>
  <c r="C46"/>
  <c r="F45"/>
  <c r="C45"/>
  <c r="F44"/>
  <c r="C44"/>
  <c r="F43"/>
  <c r="C43"/>
  <c r="F42"/>
  <c r="C42"/>
  <c r="F41"/>
  <c r="C41"/>
  <c r="F40"/>
  <c r="C40"/>
  <c r="F39"/>
  <c r="C39"/>
  <c r="F38"/>
  <c r="C38"/>
  <c r="F37"/>
  <c r="C37"/>
  <c r="F36"/>
  <c r="C36"/>
  <c r="F35"/>
  <c r="C35"/>
  <c r="F34"/>
  <c r="C34"/>
  <c r="F33"/>
  <c r="C33"/>
  <c r="F32"/>
  <c r="C32"/>
  <c r="F31"/>
  <c r="C31"/>
  <c r="F30"/>
  <c r="C30"/>
  <c r="F29"/>
  <c r="C29"/>
  <c r="F28"/>
  <c r="C28"/>
  <c r="F27"/>
  <c r="C27"/>
  <c r="F26"/>
  <c r="C26"/>
  <c r="F25"/>
  <c r="C25"/>
  <c r="F24"/>
  <c r="C24"/>
  <c r="F23"/>
  <c r="C23"/>
  <c r="F22"/>
  <c r="C22"/>
  <c r="F21"/>
  <c r="C21"/>
  <c r="F20"/>
  <c r="C20"/>
  <c r="F19"/>
  <c r="C19"/>
  <c r="F18"/>
  <c r="C18"/>
  <c r="F17"/>
  <c r="C17"/>
  <c r="F16"/>
  <c r="C16"/>
  <c r="F15"/>
  <c r="C15"/>
  <c r="F14"/>
  <c r="C14"/>
  <c r="F13"/>
  <c r="C13"/>
  <c r="F12"/>
  <c r="C12"/>
  <c r="F11"/>
  <c r="C11"/>
  <c r="F10"/>
  <c r="C10"/>
  <c r="F9"/>
  <c r="C9"/>
  <c r="F8"/>
  <c r="C8"/>
  <c r="F7"/>
  <c r="C7"/>
  <c r="F6"/>
  <c r="C6"/>
  <c r="F5"/>
  <c r="C5"/>
  <c r="F4"/>
  <c r="C4"/>
  <c r="F3"/>
  <c r="F97" s="1"/>
  <c r="C3"/>
  <c r="A1"/>
  <c r="F98" l="1"/>
  <c r="F100" s="1"/>
  <c r="F99"/>
  <c r="F103" l="1"/>
  <c r="F104" s="1"/>
  <c r="F105" s="1"/>
  <c r="F101"/>
  <c r="F102" s="1"/>
</calcChain>
</file>

<file path=xl/sharedStrings.xml><?xml version="1.0" encoding="utf-8"?>
<sst xmlns="http://schemas.openxmlformats.org/spreadsheetml/2006/main" count="201" uniqueCount="125">
  <si>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</si>
  <si>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</si>
  <si>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</si>
  <si>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</si>
  <si>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</si>
  <si>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</si>
  <si>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</si>
  <si>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</si>
  <si>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</si>
  <si>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</si>
  <si>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</si>
  <si>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Single Brick Flat Soling of picked jhama bricks including ramming and dressing bed to proper level and filling joints with local sand. PWD Building Works schedule, Page- 14, Item - 1  ( Corri. Page-01, Date-04-06-2018)</t>
  </si>
  <si>
    <t>Sqm</t>
  </si>
  <si>
    <t>Ordinary Cement concrete (mix 1:1.5:3) with graded stone chips (20 mm nominal size) excluding shuttering and reinforcement,if any, in ground floor as per relevant IS codes.
a) Pakur Variety /Chandil Variety
PWD Building Works schedule, p-26 Item 10 a (Rate Analysis )</t>
  </si>
  <si>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</si>
  <si>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</si>
  <si>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</si>
  <si>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</si>
  <si>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</si>
  <si>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</si>
  <si>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</si>
  <si>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</si>
  <si>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</si>
  <si>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Sq.m</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</si>
  <si>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</si>
  <si>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</si>
  <si>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</si>
  <si>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 xml:space="preserve">Brick work with 1st class bricks in cement mortar (1:4)
(a) Foundation and plinth  groung floor
PWD Building Works schedule, Page -15, Item-7.a (Rate Analysis) </t>
  </si>
  <si>
    <t>Brick work with 1st class bricks in cement mortar (1:4)
(b) superstructure  groung floor
PWD Building Works schedule, Page -15, Item-7.b (Rate Analysis)</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</si>
  <si>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</si>
  <si>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</si>
  <si>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</si>
  <si>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</si>
  <si>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</si>
  <si>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Mtr</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</si>
  <si>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</si>
  <si>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Anodised aluminium barrel / tower / socket bolt (full covered) of approved manufactured from extruded section conforming to I.S. 204/74 fitted and fixed with cadmium plated screws . (vii) 225mm long x 10mm dia. bolt.
PWD Building Works schedule,  P-144, It No. 26 (vii)</t>
  </si>
  <si>
    <t>Each</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</si>
  <si>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</si>
  <si>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</si>
  <si>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</si>
  <si>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</si>
  <si>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</si>
  <si>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Rendering the Surface of walls and ceiling with White Cement base WATER PROOF wall putty of approved make &amp; brand.(1.5 mm thick)     In Ground Floor
PWD Building Works schedule,  PWD, P- 198, I - 5    
184.26 + 23.21 = 207.50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</si>
  <si>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</si>
  <si>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</si>
  <si>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</si>
  <si>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</si>
  <si>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</si>
  <si>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</si>
  <si>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</si>
  <si>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</si>
  <si>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Qntl</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</si>
  <si>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</si>
  <si>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</si>
  <si>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</si>
  <si>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</si>
  <si>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</si>
  <si>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M</t>
  </si>
  <si>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</si>
  <si>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</si>
  <si>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</si>
  <si>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</si>
  <si>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</si>
  <si>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</si>
  <si>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</si>
  <si>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</si>
  <si>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</si>
  <si>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</si>
  <si>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</si>
  <si>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</si>
  <si>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</si>
  <si>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</si>
  <si>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t>Nos</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</si>
  <si>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</si>
  <si>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</si>
  <si>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</si>
  <si>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</si>
  <si>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</si>
  <si>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</si>
  <si>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</si>
  <si>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</si>
  <si>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</si>
  <si>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</si>
  <si>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</si>
  <si>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</si>
  <si>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</si>
  <si>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</si>
  <si>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</si>
  <si>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</si>
  <si>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</si>
  <si>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</si>
  <si>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</si>
  <si>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</si>
  <si>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</si>
  <si>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</si>
  <si>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</si>
  <si>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</si>
  <si>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</si>
  <si>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</si>
  <si>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</si>
  <si>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</si>
  <si>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</si>
  <si>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t>500 ML</t>
  </si>
  <si>
    <r>
      <rPr>
        <sz val="10"/>
        <rFont val="Calibri"/>
        <family val="1"/>
      </rPr>
      <t>D)Solvent Cement 250 ML</t>
    </r>
  </si>
  <si>
    <t>250 ML</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</si>
  <si>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</si>
  <si>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</si>
  <si>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</si>
  <si>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</si>
  <si>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</si>
  <si>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</si>
  <si>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</si>
  <si>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</si>
  <si>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</si>
  <si>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</si>
  <si>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</si>
  <si>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</si>
  <si>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</si>
  <si>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</si>
  <si>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r>
      <rPr>
        <sz val="10"/>
        <rFont val="Calibri"/>
        <family val="1"/>
      </rPr>
      <t>Add L.W.C. @</t>
    </r>
  </si>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</sst>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s>
  <cellStyleXfs count="3">
    <xf numFmtId="0" fontId="0" fillId="0" borderId="0"/>
    <xf numFmtId="164"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center" wrapText="1"/>
    </xf>
    <xf numFmtId="0" fontId="0" fillId="0" borderId="0" xfId="0" applyFill="1" applyAlignment="1"/>
    <xf numFmtId="0" fontId="0" fillId="0"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applyAlignment="1">
      <alignment horizontal="center" vertical="center"/>
    </xf>
    <xf numFmtId="1" fontId="4" fillId="0" borderId="2" xfId="0" applyNumberFormat="1" applyFont="1" applyFill="1" applyBorder="1" applyAlignment="1">
      <alignment horizontal="left" vertical="top" shrinkToFit="1"/>
    </xf>
    <xf numFmtId="0" fontId="0" fillId="0" borderId="2" xfId="0" applyFill="1" applyBorder="1" applyAlignment="1">
      <alignment horizontal="left" vertical="top" wrapTex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43" fontId="4" fillId="0" borderId="2" xfId="1"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cellXfs>
  <cellStyles count="3">
    <cellStyle name="Comma 2"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3.%20PUBLIC%20TOILET%20BLOCK%20%20(MODEL-G)%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
      <sheetName val="PATHAGAR"/>
      <sheetName val="PATHAGAR NS"/>
      <sheetName val="HIGH SCHOOL"/>
      <sheetName val="HIGH SCHOOL NS"/>
      <sheetName val="PALIT AMBAGANN"/>
      <sheetName val="PALIT AMBAGAN NS)"/>
      <sheetName val="CALCULATION"/>
    </sheetNames>
    <sheetDataSet>
      <sheetData sheetId="0">
        <row r="4">
          <cell r="B4" t="str">
            <v>CONSTRUCTION OF PUBLIC TOILET ( MODEL-G) AT ULA SADHARAN PATHAGAR OF WARD NO.- 04   WITHIN BIRNAGAR MUNICIPALITY UNDER SBM-U 2.00  SCHEME.</v>
          </cell>
        </row>
      </sheetData>
      <sheetData sheetId="1"/>
      <sheetData sheetId="2"/>
      <sheetData sheetId="3"/>
      <sheetData sheetId="4"/>
      <sheetData sheetId="5"/>
      <sheetData sheetId="6"/>
      <sheetData sheetId="7">
        <row r="3">
          <cell r="G3">
            <v>11.530000000000001</v>
          </cell>
        </row>
        <row r="8">
          <cell r="G8">
            <v>6.02</v>
          </cell>
        </row>
        <row r="18">
          <cell r="G18">
            <v>7.12</v>
          </cell>
        </row>
        <row r="22">
          <cell r="G22">
            <v>26.900000000000002</v>
          </cell>
        </row>
        <row r="27">
          <cell r="G27">
            <v>10.76</v>
          </cell>
        </row>
        <row r="38">
          <cell r="G38">
            <v>2.59</v>
          </cell>
        </row>
        <row r="45">
          <cell r="G45">
            <v>4.55</v>
          </cell>
        </row>
        <row r="50">
          <cell r="G50">
            <v>23.47</v>
          </cell>
        </row>
        <row r="55">
          <cell r="G55">
            <v>31.34</v>
          </cell>
        </row>
        <row r="60">
          <cell r="G60">
            <v>39.51</v>
          </cell>
        </row>
        <row r="69">
          <cell r="G69">
            <v>58.31</v>
          </cell>
        </row>
        <row r="78">
          <cell r="G78">
            <v>23.21</v>
          </cell>
        </row>
        <row r="82">
          <cell r="G82">
            <v>1.2643</v>
          </cell>
        </row>
        <row r="87">
          <cell r="G87">
            <v>4.2</v>
          </cell>
        </row>
        <row r="91">
          <cell r="G91">
            <v>3.17</v>
          </cell>
        </row>
        <row r="99">
          <cell r="G99">
            <v>14.03</v>
          </cell>
        </row>
        <row r="104">
          <cell r="G104">
            <v>58.31</v>
          </cell>
        </row>
        <row r="105">
          <cell r="G105">
            <v>197.56</v>
          </cell>
        </row>
        <row r="115">
          <cell r="G115">
            <v>18.63</v>
          </cell>
        </row>
        <row r="120">
          <cell r="G120">
            <v>11.58</v>
          </cell>
        </row>
        <row r="125">
          <cell r="G125">
            <v>19.8</v>
          </cell>
        </row>
        <row r="126">
          <cell r="G126">
            <v>6.3</v>
          </cell>
        </row>
        <row r="127">
          <cell r="G127">
            <v>5</v>
          </cell>
        </row>
        <row r="128">
          <cell r="G128">
            <v>15</v>
          </cell>
        </row>
        <row r="129">
          <cell r="G129">
            <v>10</v>
          </cell>
        </row>
        <row r="130">
          <cell r="G130">
            <v>5</v>
          </cell>
        </row>
        <row r="131">
          <cell r="G131">
            <v>4</v>
          </cell>
        </row>
        <row r="132">
          <cell r="G132">
            <v>204.60999999999999</v>
          </cell>
        </row>
        <row r="133">
          <cell r="G133">
            <v>50.95</v>
          </cell>
        </row>
        <row r="139">
          <cell r="G139">
            <v>50.95</v>
          </cell>
        </row>
        <row r="140">
          <cell r="G140">
            <v>70.489999999999995</v>
          </cell>
        </row>
        <row r="145">
          <cell r="G145">
            <v>70.489999999999995</v>
          </cell>
        </row>
        <row r="146">
          <cell r="G146">
            <v>6.35</v>
          </cell>
        </row>
        <row r="147">
          <cell r="G147">
            <v>6.35</v>
          </cell>
        </row>
        <row r="148">
          <cell r="G148">
            <v>0.81599999999999995</v>
          </cell>
        </row>
        <row r="149">
          <cell r="G149">
            <v>5.16</v>
          </cell>
        </row>
        <row r="150">
          <cell r="G150">
            <v>5.16</v>
          </cell>
        </row>
        <row r="151">
          <cell r="G151">
            <v>18.63</v>
          </cell>
        </row>
        <row r="156">
          <cell r="G156">
            <v>78.120000000000019</v>
          </cell>
        </row>
        <row r="163">
          <cell r="G163">
            <v>8.4</v>
          </cell>
        </row>
        <row r="164">
          <cell r="G164">
            <v>7.2</v>
          </cell>
        </row>
        <row r="165">
          <cell r="G165">
            <v>6.48</v>
          </cell>
        </row>
        <row r="166">
          <cell r="G166">
            <v>1.08</v>
          </cell>
        </row>
        <row r="167">
          <cell r="G167">
            <v>450</v>
          </cell>
        </row>
        <row r="168">
          <cell r="G168">
            <v>10</v>
          </cell>
        </row>
        <row r="169">
          <cell r="G169">
            <v>3</v>
          </cell>
        </row>
        <row r="170">
          <cell r="G170">
            <v>3</v>
          </cell>
        </row>
        <row r="172">
          <cell r="G172">
            <v>4</v>
          </cell>
        </row>
        <row r="173">
          <cell r="G173">
            <v>4</v>
          </cell>
        </row>
        <row r="174">
          <cell r="G174">
            <v>3</v>
          </cell>
        </row>
        <row r="175">
          <cell r="G175">
            <v>2</v>
          </cell>
        </row>
        <row r="176">
          <cell r="G176">
            <v>4</v>
          </cell>
        </row>
        <row r="177">
          <cell r="G177">
            <v>4</v>
          </cell>
        </row>
        <row r="178">
          <cell r="G178">
            <v>2</v>
          </cell>
        </row>
        <row r="179">
          <cell r="G179">
            <v>2</v>
          </cell>
        </row>
        <row r="180">
          <cell r="G180">
            <v>2</v>
          </cell>
        </row>
        <row r="181">
          <cell r="G181">
            <v>5</v>
          </cell>
        </row>
        <row r="182">
          <cell r="G182">
            <v>2</v>
          </cell>
        </row>
        <row r="183">
          <cell r="G183">
            <v>5</v>
          </cell>
        </row>
        <row r="184">
          <cell r="G184">
            <v>7</v>
          </cell>
        </row>
        <row r="185">
          <cell r="G185">
            <v>5</v>
          </cell>
        </row>
        <row r="186">
          <cell r="G186">
            <v>5</v>
          </cell>
        </row>
        <row r="187">
          <cell r="G187">
            <v>2</v>
          </cell>
        </row>
        <row r="188">
          <cell r="G188">
            <v>25</v>
          </cell>
        </row>
        <row r="189">
          <cell r="G189">
            <v>10</v>
          </cell>
        </row>
        <row r="190">
          <cell r="G190">
            <v>10</v>
          </cell>
        </row>
        <row r="191">
          <cell r="G191">
            <v>2</v>
          </cell>
        </row>
        <row r="192">
          <cell r="G192">
            <v>2</v>
          </cell>
        </row>
        <row r="193">
          <cell r="G193">
            <v>2</v>
          </cell>
        </row>
        <row r="194">
          <cell r="G194">
            <v>4</v>
          </cell>
        </row>
        <row r="195">
          <cell r="G195">
            <v>30</v>
          </cell>
        </row>
        <row r="196">
          <cell r="G196">
            <v>8</v>
          </cell>
        </row>
        <row r="197">
          <cell r="G197">
            <v>12</v>
          </cell>
        </row>
        <row r="198">
          <cell r="G198">
            <v>10</v>
          </cell>
        </row>
        <row r="199">
          <cell r="G199">
            <v>10</v>
          </cell>
        </row>
        <row r="200">
          <cell r="G200">
            <v>7</v>
          </cell>
        </row>
        <row r="201">
          <cell r="G201">
            <v>30</v>
          </cell>
        </row>
        <row r="202">
          <cell r="G202">
            <v>4</v>
          </cell>
        </row>
        <row r="203">
          <cell r="G203">
            <v>7</v>
          </cell>
        </row>
        <row r="204">
          <cell r="G204">
            <v>15</v>
          </cell>
        </row>
        <row r="205">
          <cell r="G205">
            <v>1</v>
          </cell>
        </row>
        <row r="206">
          <cell r="G206">
            <v>1</v>
          </cell>
        </row>
        <row r="207">
          <cell r="G207">
            <v>25</v>
          </cell>
        </row>
        <row r="208">
          <cell r="G208">
            <v>30</v>
          </cell>
        </row>
        <row r="209">
          <cell r="G209">
            <v>6</v>
          </cell>
        </row>
        <row r="210">
          <cell r="G210">
            <v>2</v>
          </cell>
        </row>
        <row r="211">
          <cell r="G211">
            <v>3</v>
          </cell>
        </row>
        <row r="212">
          <cell r="G212">
            <v>1</v>
          </cell>
        </row>
        <row r="213">
          <cell r="G213">
            <v>1</v>
          </cell>
        </row>
        <row r="214">
          <cell r="G214">
            <v>2</v>
          </cell>
        </row>
        <row r="215">
          <cell r="G215">
            <v>2</v>
          </cell>
        </row>
        <row r="216">
          <cell r="G216">
            <v>4</v>
          </cell>
        </row>
        <row r="217">
          <cell r="G217">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F105"/>
  <sheetViews>
    <sheetView tabSelected="1" topLeftCell="A94" workbookViewId="0">
      <selection activeCell="K4" sqref="K4"/>
    </sheetView>
  </sheetViews>
  <sheetFormatPr defaultRowHeight="15"/>
  <cols>
    <col min="1" max="1" width="6.28515625" style="5" customWidth="1"/>
    <col min="2" max="2" width="59.28515625" style="2" customWidth="1"/>
    <col min="3" max="3" width="8.7109375" style="2" customWidth="1"/>
    <col min="4" max="4" width="7.42578125" style="2" customWidth="1"/>
    <col min="5" max="5" width="11.140625" style="2" customWidth="1"/>
    <col min="6" max="6" width="11.42578125" style="2" customWidth="1"/>
    <col min="7" max="16384" width="9.140625" style="2"/>
  </cols>
  <sheetData>
    <row r="1" spans="1:6" ht="30.75" customHeight="1">
      <c r="A1" s="1" t="str">
        <f>[1]SUM!B4</f>
        <v>CONSTRUCTION OF PUBLIC TOILET ( MODEL-G) AT ULA SADHARAN PATHAGAR OF WARD NO.- 04   WITHIN BIRNAGAR MUNICIPALITY UNDER SBM-U 2.00  SCHEME.</v>
      </c>
      <c r="B1" s="1"/>
      <c r="C1" s="1"/>
      <c r="D1" s="1"/>
      <c r="E1" s="1"/>
      <c r="F1" s="1"/>
    </row>
    <row r="2" spans="1:6" s="5" customFormat="1">
      <c r="A2" s="3" t="s">
        <v>0</v>
      </c>
      <c r="B2" s="4" t="s">
        <v>1</v>
      </c>
      <c r="C2" s="4" t="s">
        <v>2</v>
      </c>
      <c r="D2" s="4" t="s">
        <v>3</v>
      </c>
      <c r="E2" s="4" t="s">
        <v>4</v>
      </c>
      <c r="F2" s="4" t="s">
        <v>5</v>
      </c>
    </row>
    <row r="3" spans="1:6" ht="120">
      <c r="A3" s="6">
        <v>1</v>
      </c>
      <c r="B3" s="7" t="s">
        <v>6</v>
      </c>
      <c r="C3" s="8">
        <f>[1]CALCULATION!G3</f>
        <v>11.530000000000001</v>
      </c>
      <c r="D3" s="9">
        <v>119.27</v>
      </c>
      <c r="E3" s="10" t="s">
        <v>7</v>
      </c>
      <c r="F3" s="9">
        <f>ROUND(C3*D3,2)</f>
        <v>1375.18</v>
      </c>
    </row>
    <row r="4" spans="1:6" ht="72">
      <c r="A4" s="6">
        <v>2</v>
      </c>
      <c r="B4" s="11" t="s">
        <v>8</v>
      </c>
      <c r="C4" s="8">
        <f>[1]CALCULATION!G8</f>
        <v>6.02</v>
      </c>
      <c r="D4" s="9">
        <v>77.540000000000006</v>
      </c>
      <c r="E4" s="10" t="s">
        <v>9</v>
      </c>
      <c r="F4" s="9">
        <f t="shared" ref="F4:F67" si="0">ROUND(C4*D4,2)</f>
        <v>466.79</v>
      </c>
    </row>
    <row r="5" spans="1:6" ht="60">
      <c r="A5" s="6">
        <v>3</v>
      </c>
      <c r="B5" s="11" t="s">
        <v>10</v>
      </c>
      <c r="C5" s="8">
        <f>[1]CALCULATION!G18</f>
        <v>7.12</v>
      </c>
      <c r="D5" s="9">
        <v>655.71</v>
      </c>
      <c r="E5" s="10" t="s">
        <v>9</v>
      </c>
      <c r="F5" s="9">
        <f t="shared" si="0"/>
        <v>4668.66</v>
      </c>
    </row>
    <row r="6" spans="1:6" ht="60">
      <c r="A6" s="6">
        <v>4</v>
      </c>
      <c r="B6" s="7" t="s">
        <v>11</v>
      </c>
      <c r="C6" s="8">
        <f>[1]CALCULATION!G22</f>
        <v>26.900000000000002</v>
      </c>
      <c r="D6" s="9">
        <v>327</v>
      </c>
      <c r="E6" s="12" t="s">
        <v>12</v>
      </c>
      <c r="F6" s="9">
        <f t="shared" si="0"/>
        <v>8796.2999999999993</v>
      </c>
    </row>
    <row r="7" spans="1:6" ht="60">
      <c r="A7" s="6">
        <v>5</v>
      </c>
      <c r="B7" s="11" t="s">
        <v>13</v>
      </c>
      <c r="C7" s="8">
        <f>[1]CALCULATION!G27</f>
        <v>10.76</v>
      </c>
      <c r="D7" s="9">
        <v>5702.98</v>
      </c>
      <c r="E7" s="12" t="s">
        <v>9</v>
      </c>
      <c r="F7" s="9">
        <f t="shared" si="0"/>
        <v>61364.06</v>
      </c>
    </row>
    <row r="8" spans="1:6" ht="105">
      <c r="A8" s="6">
        <v>6</v>
      </c>
      <c r="B8" s="7" t="s">
        <v>14</v>
      </c>
      <c r="C8" s="8">
        <f>[1]CALCULATION!G38</f>
        <v>2.59</v>
      </c>
      <c r="D8" s="13">
        <v>5205.6499999999996</v>
      </c>
      <c r="E8" s="10" t="s">
        <v>15</v>
      </c>
      <c r="F8" s="14">
        <f t="shared" si="0"/>
        <v>13482.63</v>
      </c>
    </row>
    <row r="9" spans="1:6" ht="195">
      <c r="A9" s="6">
        <v>7</v>
      </c>
      <c r="B9" s="7" t="s">
        <v>16</v>
      </c>
      <c r="C9" s="8">
        <f>[1]CALCULATION!G45</f>
        <v>4.55</v>
      </c>
      <c r="D9" s="9">
        <v>185.16</v>
      </c>
      <c r="E9" s="12" t="s">
        <v>12</v>
      </c>
      <c r="F9" s="9">
        <f t="shared" si="0"/>
        <v>842.48</v>
      </c>
    </row>
    <row r="10" spans="1:6" ht="60">
      <c r="A10" s="6">
        <v>8</v>
      </c>
      <c r="B10" s="7" t="s">
        <v>17</v>
      </c>
      <c r="C10" s="8">
        <f>[1]CALCULATION!G50</f>
        <v>23.47</v>
      </c>
      <c r="D10" s="9">
        <v>671.53</v>
      </c>
      <c r="E10" s="12" t="s">
        <v>18</v>
      </c>
      <c r="F10" s="9">
        <f t="shared" si="0"/>
        <v>15760.81</v>
      </c>
    </row>
    <row r="11" spans="1:6" ht="60">
      <c r="A11" s="6">
        <v>9</v>
      </c>
      <c r="B11" s="7" t="s">
        <v>19</v>
      </c>
      <c r="C11" s="8">
        <f>[1]CALCULATION!G55</f>
        <v>31.34</v>
      </c>
      <c r="D11" s="9">
        <v>24</v>
      </c>
      <c r="E11" s="12" t="s">
        <v>18</v>
      </c>
      <c r="F11" s="9">
        <f t="shared" si="0"/>
        <v>752.16</v>
      </c>
    </row>
    <row r="12" spans="1:6" ht="108">
      <c r="A12" s="6">
        <v>10</v>
      </c>
      <c r="B12" s="11" t="s">
        <v>20</v>
      </c>
      <c r="C12" s="8">
        <f>[1]CALCULATION!G60</f>
        <v>39.51</v>
      </c>
      <c r="D12" s="9">
        <v>205</v>
      </c>
      <c r="E12" s="12" t="s">
        <v>12</v>
      </c>
      <c r="F12" s="9">
        <f t="shared" si="0"/>
        <v>8099.55</v>
      </c>
    </row>
    <row r="13" spans="1:6" ht="108">
      <c r="A13" s="6">
        <v>11</v>
      </c>
      <c r="B13" s="11" t="s">
        <v>21</v>
      </c>
      <c r="C13" s="8">
        <f>[1]CALCULATION!G69</f>
        <v>58.31</v>
      </c>
      <c r="D13" s="9">
        <v>330</v>
      </c>
      <c r="E13" s="12" t="s">
        <v>12</v>
      </c>
      <c r="F13" s="9">
        <f t="shared" si="0"/>
        <v>19242.3</v>
      </c>
    </row>
    <row r="14" spans="1:6" ht="132">
      <c r="A14" s="6">
        <v>12</v>
      </c>
      <c r="B14" s="11" t="s">
        <v>22</v>
      </c>
      <c r="C14" s="8">
        <f>[1]CALCULATION!G78</f>
        <v>23.21</v>
      </c>
      <c r="D14" s="9">
        <v>257</v>
      </c>
      <c r="E14" s="10" t="s">
        <v>23</v>
      </c>
      <c r="F14" s="9">
        <f t="shared" si="0"/>
        <v>5964.97</v>
      </c>
    </row>
    <row r="15" spans="1:6" ht="132">
      <c r="A15" s="6">
        <v>13</v>
      </c>
      <c r="B15" s="11" t="s">
        <v>24</v>
      </c>
      <c r="C15" s="8">
        <f>[1]CALCULATION!G82</f>
        <v>1.2643</v>
      </c>
      <c r="D15" s="13">
        <v>54941.39</v>
      </c>
      <c r="E15" s="12" t="s">
        <v>25</v>
      </c>
      <c r="F15" s="9">
        <f t="shared" si="0"/>
        <v>69462.399999999994</v>
      </c>
    </row>
    <row r="16" spans="1:6" ht="108">
      <c r="A16" s="6">
        <v>14</v>
      </c>
      <c r="B16" s="11" t="s">
        <v>26</v>
      </c>
      <c r="C16" s="8">
        <f>[1]CALCULATION!G87</f>
        <v>4.2</v>
      </c>
      <c r="D16" s="9">
        <v>4330</v>
      </c>
      <c r="E16" s="12" t="s">
        <v>12</v>
      </c>
      <c r="F16" s="9">
        <f t="shared" si="0"/>
        <v>18186</v>
      </c>
    </row>
    <row r="17" spans="1:6" ht="38.25">
      <c r="A17" s="6">
        <v>15</v>
      </c>
      <c r="B17" s="15" t="s">
        <v>27</v>
      </c>
      <c r="C17" s="8">
        <f>[1]CALCULATION!G91</f>
        <v>3.17</v>
      </c>
      <c r="D17" s="9">
        <v>5152.17</v>
      </c>
      <c r="E17" s="10" t="s">
        <v>7</v>
      </c>
      <c r="F17" s="9">
        <f t="shared" si="0"/>
        <v>16332.38</v>
      </c>
    </row>
    <row r="18" spans="1:6" ht="38.25">
      <c r="A18" s="16">
        <v>16</v>
      </c>
      <c r="B18" s="17" t="s">
        <v>28</v>
      </c>
      <c r="C18" s="8">
        <f>[1]CALCULATION!G99</f>
        <v>14.03</v>
      </c>
      <c r="D18" s="18">
        <v>5375.17</v>
      </c>
      <c r="E18" s="19" t="s">
        <v>7</v>
      </c>
      <c r="F18" s="9">
        <f t="shared" si="0"/>
        <v>75413.64</v>
      </c>
    </row>
    <row r="19" spans="1:6" ht="24">
      <c r="A19" s="20">
        <v>17</v>
      </c>
      <c r="B19" s="21" t="s">
        <v>29</v>
      </c>
      <c r="C19" s="8">
        <f>[1]CALCULATION!G104</f>
        <v>58.31</v>
      </c>
      <c r="D19" s="22">
        <v>21</v>
      </c>
      <c r="E19" s="23" t="s">
        <v>12</v>
      </c>
      <c r="F19" s="9">
        <f t="shared" si="0"/>
        <v>1224.51</v>
      </c>
    </row>
    <row r="20" spans="1:6" ht="84">
      <c r="A20" s="24">
        <v>18</v>
      </c>
      <c r="B20" s="25" t="s">
        <v>30</v>
      </c>
      <c r="C20" s="8">
        <f>[1]CALCULATION!G105</f>
        <v>197.56</v>
      </c>
      <c r="D20" s="26">
        <v>141.55000000000001</v>
      </c>
      <c r="E20" s="27" t="s">
        <v>12</v>
      </c>
      <c r="F20" s="9">
        <f t="shared" si="0"/>
        <v>27964.62</v>
      </c>
    </row>
    <row r="21" spans="1:6" ht="84">
      <c r="A21" s="6">
        <v>19</v>
      </c>
      <c r="B21" s="11" t="s">
        <v>31</v>
      </c>
      <c r="C21" s="8">
        <f>[1]CALCULATION!G115</f>
        <v>18.63</v>
      </c>
      <c r="D21" s="9">
        <v>125.55</v>
      </c>
      <c r="E21" s="12" t="s">
        <v>12</v>
      </c>
      <c r="F21" s="9">
        <f t="shared" si="0"/>
        <v>2339</v>
      </c>
    </row>
    <row r="22" spans="1:6" ht="36">
      <c r="A22" s="6">
        <v>20</v>
      </c>
      <c r="B22" s="11" t="s">
        <v>32</v>
      </c>
      <c r="C22" s="8">
        <f>[1]CALCULATION!G120</f>
        <v>11.58</v>
      </c>
      <c r="D22" s="9">
        <v>32.76</v>
      </c>
      <c r="E22" s="12" t="s">
        <v>23</v>
      </c>
      <c r="F22" s="9">
        <f t="shared" si="0"/>
        <v>379.36</v>
      </c>
    </row>
    <row r="23" spans="1:6" ht="96">
      <c r="A23" s="6">
        <v>21</v>
      </c>
      <c r="B23" s="11" t="s">
        <v>33</v>
      </c>
      <c r="C23" s="8">
        <f>[1]CALCULATION!G125</f>
        <v>19.8</v>
      </c>
      <c r="D23" s="9">
        <v>497</v>
      </c>
      <c r="E23" s="12" t="s">
        <v>34</v>
      </c>
      <c r="F23" s="9">
        <f t="shared" si="0"/>
        <v>9840.6</v>
      </c>
    </row>
    <row r="24" spans="1:6" ht="96">
      <c r="A24" s="6">
        <v>22</v>
      </c>
      <c r="B24" s="11" t="s">
        <v>35</v>
      </c>
      <c r="C24" s="8">
        <f>[1]CALCULATION!G126</f>
        <v>6.3</v>
      </c>
      <c r="D24" s="9">
        <v>2581</v>
      </c>
      <c r="E24" s="12" t="s">
        <v>12</v>
      </c>
      <c r="F24" s="9">
        <f t="shared" si="0"/>
        <v>16260.3</v>
      </c>
    </row>
    <row r="25" spans="1:6" ht="60">
      <c r="A25" s="6">
        <v>23</v>
      </c>
      <c r="B25" s="11" t="s">
        <v>36</v>
      </c>
      <c r="C25" s="8">
        <f>[1]CALCULATION!G127</f>
        <v>5</v>
      </c>
      <c r="D25" s="9">
        <v>84</v>
      </c>
      <c r="E25" s="12" t="s">
        <v>37</v>
      </c>
      <c r="F25" s="9">
        <f t="shared" si="0"/>
        <v>420</v>
      </c>
    </row>
    <row r="26" spans="1:6" ht="36">
      <c r="A26" s="6">
        <v>24</v>
      </c>
      <c r="B26" s="11" t="s">
        <v>38</v>
      </c>
      <c r="C26" s="8">
        <f>[1]CALCULATION!G128</f>
        <v>15</v>
      </c>
      <c r="D26" s="9">
        <v>66</v>
      </c>
      <c r="E26" s="12" t="s">
        <v>37</v>
      </c>
      <c r="F26" s="9">
        <f t="shared" si="0"/>
        <v>990</v>
      </c>
    </row>
    <row r="27" spans="1:6" ht="48">
      <c r="A27" s="6">
        <v>25</v>
      </c>
      <c r="B27" s="11" t="s">
        <v>39</v>
      </c>
      <c r="C27" s="8">
        <f>[1]CALCULATION!G129</f>
        <v>10</v>
      </c>
      <c r="D27" s="9">
        <v>87</v>
      </c>
      <c r="E27" s="12" t="s">
        <v>37</v>
      </c>
      <c r="F27" s="9">
        <f t="shared" si="0"/>
        <v>870</v>
      </c>
    </row>
    <row r="28" spans="1:6" ht="48">
      <c r="A28" s="6">
        <v>26</v>
      </c>
      <c r="B28" s="11" t="s">
        <v>40</v>
      </c>
      <c r="C28" s="8">
        <f>[1]CALCULATION!G130</f>
        <v>5</v>
      </c>
      <c r="D28" s="9">
        <v>159</v>
      </c>
      <c r="E28" s="12" t="s">
        <v>37</v>
      </c>
      <c r="F28" s="9">
        <f t="shared" si="0"/>
        <v>795</v>
      </c>
    </row>
    <row r="29" spans="1:6" ht="165">
      <c r="A29" s="6">
        <v>27</v>
      </c>
      <c r="B29" s="7" t="s">
        <v>41</v>
      </c>
      <c r="C29" s="8">
        <f>[1]CALCULATION!G131</f>
        <v>4</v>
      </c>
      <c r="D29" s="9">
        <v>469</v>
      </c>
      <c r="E29" s="12" t="s">
        <v>42</v>
      </c>
      <c r="F29" s="9">
        <f t="shared" si="0"/>
        <v>1876</v>
      </c>
    </row>
    <row r="30" spans="1:6" ht="60">
      <c r="A30" s="6">
        <v>28</v>
      </c>
      <c r="B30" s="11" t="s">
        <v>43</v>
      </c>
      <c r="C30" s="8">
        <f>[1]CALCULATION!G132</f>
        <v>204.60999999999999</v>
      </c>
      <c r="D30" s="9">
        <v>122</v>
      </c>
      <c r="E30" s="12" t="s">
        <v>12</v>
      </c>
      <c r="F30" s="9">
        <f t="shared" si="0"/>
        <v>24962.42</v>
      </c>
    </row>
    <row r="31" spans="1:6" ht="120">
      <c r="A31" s="6">
        <v>29</v>
      </c>
      <c r="B31" s="7" t="s">
        <v>44</v>
      </c>
      <c r="C31" s="8">
        <f>[1]CALCULATION!G133</f>
        <v>50.95</v>
      </c>
      <c r="D31" s="9">
        <v>44.2</v>
      </c>
      <c r="E31" s="12" t="s">
        <v>45</v>
      </c>
      <c r="F31" s="9">
        <f t="shared" si="0"/>
        <v>2251.9899999999998</v>
      </c>
    </row>
    <row r="32" spans="1:6" ht="45">
      <c r="A32" s="6">
        <v>30</v>
      </c>
      <c r="B32" s="28" t="s">
        <v>46</v>
      </c>
      <c r="C32" s="8">
        <f>[1]CALCULATION!G139</f>
        <v>50.95</v>
      </c>
      <c r="D32" s="9">
        <v>49</v>
      </c>
      <c r="E32" s="12" t="s">
        <v>45</v>
      </c>
      <c r="F32" s="9">
        <f t="shared" si="0"/>
        <v>2496.5500000000002</v>
      </c>
    </row>
    <row r="33" spans="1:6" ht="120">
      <c r="A33" s="6">
        <v>31</v>
      </c>
      <c r="B33" s="7" t="s">
        <v>47</v>
      </c>
      <c r="C33" s="8">
        <f>[1]CALCULATION!G140</f>
        <v>70.489999999999995</v>
      </c>
      <c r="D33" s="9">
        <v>45.1</v>
      </c>
      <c r="E33" s="12" t="s">
        <v>45</v>
      </c>
      <c r="F33" s="9">
        <f t="shared" si="0"/>
        <v>3179.1</v>
      </c>
    </row>
    <row r="34" spans="1:6" ht="105">
      <c r="A34" s="6">
        <v>32</v>
      </c>
      <c r="B34" s="7" t="s">
        <v>48</v>
      </c>
      <c r="C34" s="8">
        <f>[1]CALCULATION!G145</f>
        <v>70.489999999999995</v>
      </c>
      <c r="D34" s="9">
        <v>67</v>
      </c>
      <c r="E34" s="12" t="s">
        <v>45</v>
      </c>
      <c r="F34" s="9">
        <f t="shared" si="0"/>
        <v>4722.83</v>
      </c>
    </row>
    <row r="35" spans="1:6" ht="48">
      <c r="A35" s="6">
        <v>33</v>
      </c>
      <c r="B35" s="11" t="s">
        <v>49</v>
      </c>
      <c r="C35" s="8">
        <f>[1]CALCULATION!G146</f>
        <v>6.35</v>
      </c>
      <c r="D35" s="9">
        <v>38</v>
      </c>
      <c r="E35" s="12" t="s">
        <v>12</v>
      </c>
      <c r="F35" s="9">
        <f t="shared" si="0"/>
        <v>241.3</v>
      </c>
    </row>
    <row r="36" spans="1:6" ht="96">
      <c r="A36" s="6">
        <v>34</v>
      </c>
      <c r="B36" s="11" t="s">
        <v>50</v>
      </c>
      <c r="C36" s="8">
        <f>[1]CALCULATION!G147</f>
        <v>6.35</v>
      </c>
      <c r="D36" s="9">
        <v>81</v>
      </c>
      <c r="E36" s="12" t="s">
        <v>12</v>
      </c>
      <c r="F36" s="9">
        <f t="shared" si="0"/>
        <v>514.35</v>
      </c>
    </row>
    <row r="37" spans="1:6" ht="108">
      <c r="A37" s="6">
        <v>35</v>
      </c>
      <c r="B37" s="11" t="s">
        <v>51</v>
      </c>
      <c r="C37" s="8">
        <f>[1]CALCULATION!G148</f>
        <v>0.81599999999999995</v>
      </c>
      <c r="D37" s="9">
        <v>9888</v>
      </c>
      <c r="E37" s="12" t="s">
        <v>52</v>
      </c>
      <c r="F37" s="9">
        <f t="shared" si="0"/>
        <v>8068.61</v>
      </c>
    </row>
    <row r="38" spans="1:6" ht="48">
      <c r="A38" s="6">
        <v>36</v>
      </c>
      <c r="B38" s="11" t="s">
        <v>53</v>
      </c>
      <c r="C38" s="8">
        <f>[1]CALCULATION!G149</f>
        <v>5.16</v>
      </c>
      <c r="D38" s="9">
        <v>29</v>
      </c>
      <c r="E38" s="12" t="s">
        <v>12</v>
      </c>
      <c r="F38" s="9">
        <f t="shared" si="0"/>
        <v>149.63999999999999</v>
      </c>
    </row>
    <row r="39" spans="1:6" ht="72">
      <c r="A39" s="6">
        <v>37</v>
      </c>
      <c r="B39" s="11" t="s">
        <v>54</v>
      </c>
      <c r="C39" s="8">
        <f>[1]CALCULATION!G150</f>
        <v>5.16</v>
      </c>
      <c r="D39" s="9">
        <v>79</v>
      </c>
      <c r="E39" s="12" t="s">
        <v>12</v>
      </c>
      <c r="F39" s="9">
        <f t="shared" si="0"/>
        <v>407.64</v>
      </c>
    </row>
    <row r="40" spans="1:6" ht="228">
      <c r="A40" s="6">
        <v>38</v>
      </c>
      <c r="B40" s="11" t="s">
        <v>55</v>
      </c>
      <c r="C40" s="8">
        <f>[1]CALCULATION!G151</f>
        <v>18.63</v>
      </c>
      <c r="D40" s="9">
        <v>1691</v>
      </c>
      <c r="E40" s="12" t="s">
        <v>12</v>
      </c>
      <c r="F40" s="9">
        <f t="shared" si="0"/>
        <v>31503.33</v>
      </c>
    </row>
    <row r="41" spans="1:6" ht="168">
      <c r="A41" s="6">
        <v>39</v>
      </c>
      <c r="B41" s="11" t="s">
        <v>56</v>
      </c>
      <c r="C41" s="8">
        <f>[1]CALCULATION!G156</f>
        <v>78.120000000000019</v>
      </c>
      <c r="D41" s="9">
        <v>1037</v>
      </c>
      <c r="E41" s="12" t="s">
        <v>12</v>
      </c>
      <c r="F41" s="9">
        <f t="shared" si="0"/>
        <v>81010.44</v>
      </c>
    </row>
    <row r="42" spans="1:6" ht="132">
      <c r="A42" s="6">
        <v>40</v>
      </c>
      <c r="B42" s="11" t="s">
        <v>57</v>
      </c>
      <c r="C42" s="8">
        <f>[1]CALCULATION!G163</f>
        <v>8.4</v>
      </c>
      <c r="D42" s="9">
        <v>183</v>
      </c>
      <c r="E42" s="12" t="s">
        <v>58</v>
      </c>
      <c r="F42" s="9">
        <f t="shared" si="0"/>
        <v>1537.2</v>
      </c>
    </row>
    <row r="43" spans="1:6">
      <c r="A43" s="6">
        <v>41</v>
      </c>
      <c r="B43" s="29" t="s">
        <v>59</v>
      </c>
      <c r="C43" s="8">
        <f>[1]CALCULATION!G164</f>
        <v>7.2</v>
      </c>
      <c r="D43" s="9">
        <v>658</v>
      </c>
      <c r="E43" s="12" t="s">
        <v>58</v>
      </c>
      <c r="F43" s="9">
        <f t="shared" si="0"/>
        <v>4737.6000000000004</v>
      </c>
    </row>
    <row r="44" spans="1:6">
      <c r="A44" s="6">
        <v>42</v>
      </c>
      <c r="B44" s="29" t="s">
        <v>60</v>
      </c>
      <c r="C44" s="8">
        <f>[1]CALCULATION!G165</f>
        <v>6.48</v>
      </c>
      <c r="D44" s="9">
        <v>263</v>
      </c>
      <c r="E44" s="12" t="s">
        <v>58</v>
      </c>
      <c r="F44" s="9">
        <f t="shared" si="0"/>
        <v>1704.24</v>
      </c>
    </row>
    <row r="45" spans="1:6" ht="48">
      <c r="A45" s="6">
        <v>43</v>
      </c>
      <c r="B45" s="11" t="s">
        <v>61</v>
      </c>
      <c r="C45" s="8">
        <f>[1]CALCULATION!G166</f>
        <v>1.08</v>
      </c>
      <c r="D45" s="9">
        <v>585</v>
      </c>
      <c r="E45" s="12" t="s">
        <v>18</v>
      </c>
      <c r="F45" s="9">
        <f t="shared" si="0"/>
        <v>631.79999999999995</v>
      </c>
    </row>
    <row r="46" spans="1:6" ht="48">
      <c r="A46" s="6">
        <v>44</v>
      </c>
      <c r="B46" s="11" t="s">
        <v>62</v>
      </c>
      <c r="C46" s="8">
        <f>[1]CALCULATION!G167</f>
        <v>450</v>
      </c>
      <c r="D46" s="9">
        <v>12</v>
      </c>
      <c r="E46" s="12" t="s">
        <v>37</v>
      </c>
      <c r="F46" s="9">
        <f t="shared" si="0"/>
        <v>5400</v>
      </c>
    </row>
    <row r="47" spans="1:6" ht="72">
      <c r="A47" s="6">
        <v>45</v>
      </c>
      <c r="B47" s="11" t="s">
        <v>63</v>
      </c>
      <c r="C47" s="8">
        <f>[1]CALCULATION!G168</f>
        <v>10</v>
      </c>
      <c r="D47" s="30">
        <v>162</v>
      </c>
      <c r="E47" s="31" t="s">
        <v>37</v>
      </c>
      <c r="F47" s="9">
        <f t="shared" si="0"/>
        <v>1620</v>
      </c>
    </row>
    <row r="48" spans="1:6" ht="36">
      <c r="A48" s="6">
        <v>46</v>
      </c>
      <c r="B48" s="11" t="s">
        <v>64</v>
      </c>
      <c r="C48" s="8">
        <f>[1]CALCULATION!G169</f>
        <v>3</v>
      </c>
      <c r="D48" s="30">
        <v>187</v>
      </c>
      <c r="E48" s="31" t="s">
        <v>37</v>
      </c>
      <c r="F48" s="9">
        <f t="shared" si="0"/>
        <v>561</v>
      </c>
    </row>
    <row r="49" spans="1:6" ht="36">
      <c r="A49" s="6">
        <v>47</v>
      </c>
      <c r="B49" s="11" t="s">
        <v>65</v>
      </c>
      <c r="C49" s="8">
        <f>[1]CALCULATION!G170</f>
        <v>3</v>
      </c>
      <c r="D49" s="30">
        <v>127</v>
      </c>
      <c r="E49" s="31" t="s">
        <v>37</v>
      </c>
      <c r="F49" s="9">
        <f t="shared" si="0"/>
        <v>381</v>
      </c>
    </row>
    <row r="50" spans="1:6">
      <c r="A50" s="6"/>
      <c r="B50" s="7" t="s">
        <v>66</v>
      </c>
      <c r="C50" s="8">
        <f>[1]CALCULATION!G171</f>
        <v>0</v>
      </c>
      <c r="D50" s="30"/>
      <c r="E50" s="31"/>
      <c r="F50" s="9">
        <f t="shared" si="0"/>
        <v>0</v>
      </c>
    </row>
    <row r="51" spans="1:6" ht="60">
      <c r="A51" s="6">
        <v>48</v>
      </c>
      <c r="B51" s="11" t="s">
        <v>67</v>
      </c>
      <c r="C51" s="8">
        <f>[1]CALCULATION!G172</f>
        <v>4</v>
      </c>
      <c r="D51" s="30">
        <v>3104</v>
      </c>
      <c r="E51" s="31" t="s">
        <v>37</v>
      </c>
      <c r="F51" s="9">
        <f t="shared" si="0"/>
        <v>12416</v>
      </c>
    </row>
    <row r="52" spans="1:6" ht="48">
      <c r="A52" s="6">
        <f>A51+1</f>
        <v>49</v>
      </c>
      <c r="B52" s="11" t="s">
        <v>68</v>
      </c>
      <c r="C52" s="8">
        <f>[1]CALCULATION!G173</f>
        <v>4</v>
      </c>
      <c r="D52" s="30">
        <v>485</v>
      </c>
      <c r="E52" s="31" t="s">
        <v>37</v>
      </c>
      <c r="F52" s="9">
        <f t="shared" si="0"/>
        <v>1940</v>
      </c>
    </row>
    <row r="53" spans="1:6" ht="60">
      <c r="A53" s="6">
        <f t="shared" ref="A53:A96" si="1">A52+1</f>
        <v>50</v>
      </c>
      <c r="B53" s="11" t="s">
        <v>69</v>
      </c>
      <c r="C53" s="8">
        <f>[1]CALCULATION!G174</f>
        <v>3</v>
      </c>
      <c r="D53" s="30">
        <v>945</v>
      </c>
      <c r="E53" s="31" t="s">
        <v>37</v>
      </c>
      <c r="F53" s="9">
        <f t="shared" si="0"/>
        <v>2835</v>
      </c>
    </row>
    <row r="54" spans="1:6" ht="75">
      <c r="A54" s="6">
        <f t="shared" si="1"/>
        <v>51</v>
      </c>
      <c r="B54" s="7" t="s">
        <v>70</v>
      </c>
      <c r="C54" s="8">
        <f>[1]CALCULATION!G175</f>
        <v>2</v>
      </c>
      <c r="D54" s="30">
        <v>881</v>
      </c>
      <c r="E54" s="31" t="s">
        <v>71</v>
      </c>
      <c r="F54" s="9">
        <f t="shared" si="0"/>
        <v>1762</v>
      </c>
    </row>
    <row r="55" spans="1:6" ht="48">
      <c r="A55" s="6">
        <f t="shared" si="1"/>
        <v>52</v>
      </c>
      <c r="B55" s="11" t="s">
        <v>72</v>
      </c>
      <c r="C55" s="8">
        <f>[1]CALCULATION!G176</f>
        <v>4</v>
      </c>
      <c r="D55" s="9">
        <v>1015</v>
      </c>
      <c r="E55" s="31" t="s">
        <v>73</v>
      </c>
      <c r="F55" s="9">
        <f t="shared" si="0"/>
        <v>4060</v>
      </c>
    </row>
    <row r="56" spans="1:6" ht="48">
      <c r="A56" s="6">
        <f t="shared" si="1"/>
        <v>53</v>
      </c>
      <c r="B56" s="11" t="s">
        <v>74</v>
      </c>
      <c r="C56" s="8">
        <f>[1]CALCULATION!G177</f>
        <v>4</v>
      </c>
      <c r="D56" s="9">
        <v>155</v>
      </c>
      <c r="E56" s="12" t="s">
        <v>37</v>
      </c>
      <c r="F56" s="9">
        <f t="shared" si="0"/>
        <v>620</v>
      </c>
    </row>
    <row r="57" spans="1:6" ht="36">
      <c r="A57" s="6">
        <f t="shared" si="1"/>
        <v>54</v>
      </c>
      <c r="B57" s="11" t="s">
        <v>75</v>
      </c>
      <c r="C57" s="8">
        <f>[1]CALCULATION!G178</f>
        <v>2</v>
      </c>
      <c r="D57" s="30">
        <v>414</v>
      </c>
      <c r="E57" s="31" t="s">
        <v>37</v>
      </c>
      <c r="F57" s="9">
        <f t="shared" si="0"/>
        <v>828</v>
      </c>
    </row>
    <row r="58" spans="1:6" ht="72">
      <c r="A58" s="6">
        <f t="shared" si="1"/>
        <v>55</v>
      </c>
      <c r="B58" s="11" t="s">
        <v>76</v>
      </c>
      <c r="C58" s="8">
        <f>[1]CALCULATION!G179</f>
        <v>2</v>
      </c>
      <c r="D58" s="9">
        <v>2208</v>
      </c>
      <c r="E58" s="12" t="s">
        <v>37</v>
      </c>
      <c r="F58" s="9">
        <f t="shared" si="0"/>
        <v>4416</v>
      </c>
    </row>
    <row r="59" spans="1:6" ht="45">
      <c r="A59" s="6">
        <f t="shared" si="1"/>
        <v>56</v>
      </c>
      <c r="B59" s="7" t="s">
        <v>77</v>
      </c>
      <c r="C59" s="8">
        <f>[1]CALCULATION!G180</f>
        <v>2</v>
      </c>
      <c r="D59" s="9">
        <v>1497</v>
      </c>
      <c r="E59" s="12" t="s">
        <v>37</v>
      </c>
      <c r="F59" s="9">
        <f t="shared" si="0"/>
        <v>2994</v>
      </c>
    </row>
    <row r="60" spans="1:6" ht="48">
      <c r="A60" s="6">
        <f t="shared" si="1"/>
        <v>57</v>
      </c>
      <c r="B60" s="11" t="s">
        <v>78</v>
      </c>
      <c r="C60" s="8">
        <f>[1]CALCULATION!G181</f>
        <v>5</v>
      </c>
      <c r="D60" s="9">
        <v>107</v>
      </c>
      <c r="E60" s="31" t="s">
        <v>37</v>
      </c>
      <c r="F60" s="9">
        <f t="shared" si="0"/>
        <v>535</v>
      </c>
    </row>
    <row r="61" spans="1:6" ht="48">
      <c r="A61" s="6">
        <f t="shared" si="1"/>
        <v>58</v>
      </c>
      <c r="B61" s="11" t="s">
        <v>79</v>
      </c>
      <c r="C61" s="8">
        <f>[1]CALCULATION!G182</f>
        <v>2</v>
      </c>
      <c r="D61" s="30">
        <v>91</v>
      </c>
      <c r="E61" s="31" t="s">
        <v>37</v>
      </c>
      <c r="F61" s="9">
        <f t="shared" si="0"/>
        <v>182</v>
      </c>
    </row>
    <row r="62" spans="1:6" ht="36">
      <c r="A62" s="6">
        <f t="shared" si="1"/>
        <v>59</v>
      </c>
      <c r="B62" s="11" t="s">
        <v>80</v>
      </c>
      <c r="C62" s="8">
        <f>[1]CALCULATION!G183</f>
        <v>5</v>
      </c>
      <c r="D62" s="9">
        <v>1251</v>
      </c>
      <c r="E62" s="31" t="s">
        <v>37</v>
      </c>
      <c r="F62" s="9">
        <f t="shared" si="0"/>
        <v>6255</v>
      </c>
    </row>
    <row r="63" spans="1:6" ht="36">
      <c r="A63" s="6">
        <f t="shared" si="1"/>
        <v>60</v>
      </c>
      <c r="B63" s="11" t="s">
        <v>81</v>
      </c>
      <c r="C63" s="8">
        <f>[1]CALCULATION!G184</f>
        <v>7</v>
      </c>
      <c r="D63" s="9">
        <v>539</v>
      </c>
      <c r="E63" s="31" t="s">
        <v>37</v>
      </c>
      <c r="F63" s="9">
        <f t="shared" si="0"/>
        <v>3773</v>
      </c>
    </row>
    <row r="64" spans="1:6" ht="36">
      <c r="A64" s="6">
        <f t="shared" si="1"/>
        <v>61</v>
      </c>
      <c r="B64" s="11" t="s">
        <v>82</v>
      </c>
      <c r="C64" s="8">
        <f>[1]CALCULATION!G185</f>
        <v>5</v>
      </c>
      <c r="D64" s="9">
        <v>493</v>
      </c>
      <c r="E64" s="31" t="s">
        <v>37</v>
      </c>
      <c r="F64" s="9">
        <f t="shared" si="0"/>
        <v>2465</v>
      </c>
    </row>
    <row r="65" spans="1:6" ht="36">
      <c r="A65" s="6">
        <f t="shared" si="1"/>
        <v>62</v>
      </c>
      <c r="B65" s="29" t="s">
        <v>83</v>
      </c>
      <c r="C65" s="8">
        <f>[1]CALCULATION!G186</f>
        <v>5</v>
      </c>
      <c r="D65" s="9">
        <v>815</v>
      </c>
      <c r="E65" s="12" t="s">
        <v>37</v>
      </c>
      <c r="F65" s="9">
        <f t="shared" si="0"/>
        <v>4075</v>
      </c>
    </row>
    <row r="66" spans="1:6" ht="60">
      <c r="A66" s="6">
        <f t="shared" si="1"/>
        <v>63</v>
      </c>
      <c r="B66" s="11" t="s">
        <v>84</v>
      </c>
      <c r="C66" s="8">
        <f>[1]CALCULATION!G187</f>
        <v>2</v>
      </c>
      <c r="D66" s="9">
        <v>555</v>
      </c>
      <c r="E66" s="12" t="s">
        <v>37</v>
      </c>
      <c r="F66" s="9">
        <f t="shared" si="0"/>
        <v>1110</v>
      </c>
    </row>
    <row r="67" spans="1:6" ht="168">
      <c r="A67" s="6">
        <f t="shared" si="1"/>
        <v>64</v>
      </c>
      <c r="B67" s="11" t="s">
        <v>85</v>
      </c>
      <c r="C67" s="8">
        <f>[1]CALCULATION!G188</f>
        <v>25</v>
      </c>
      <c r="D67" s="30">
        <v>177</v>
      </c>
      <c r="E67" s="31" t="s">
        <v>34</v>
      </c>
      <c r="F67" s="9">
        <f t="shared" si="0"/>
        <v>4425</v>
      </c>
    </row>
    <row r="68" spans="1:6" ht="24">
      <c r="A68" s="6">
        <f t="shared" si="1"/>
        <v>65</v>
      </c>
      <c r="B68" s="11" t="s">
        <v>86</v>
      </c>
      <c r="C68" s="8">
        <f>[1]CALCULATION!G189</f>
        <v>10</v>
      </c>
      <c r="D68" s="30">
        <v>101</v>
      </c>
      <c r="E68" s="31" t="s">
        <v>34</v>
      </c>
      <c r="F68" s="9">
        <f t="shared" ref="F68:F96" si="2">ROUND(C68*D68,2)</f>
        <v>1010</v>
      </c>
    </row>
    <row r="69" spans="1:6" ht="24">
      <c r="A69" s="6">
        <f t="shared" si="1"/>
        <v>66</v>
      </c>
      <c r="B69" s="11" t="s">
        <v>87</v>
      </c>
      <c r="C69" s="8">
        <f>[1]CALCULATION!G190</f>
        <v>10</v>
      </c>
      <c r="D69" s="30">
        <v>137</v>
      </c>
      <c r="E69" s="31" t="s">
        <v>34</v>
      </c>
      <c r="F69" s="9">
        <f t="shared" si="2"/>
        <v>1370</v>
      </c>
    </row>
    <row r="70" spans="1:6" ht="38.25">
      <c r="A70" s="6">
        <f t="shared" si="1"/>
        <v>67</v>
      </c>
      <c r="B70" s="10" t="s">
        <v>88</v>
      </c>
      <c r="C70" s="8">
        <f>[1]CALCULATION!G191</f>
        <v>2</v>
      </c>
      <c r="D70" s="9">
        <v>778</v>
      </c>
      <c r="E70" s="12" t="s">
        <v>37</v>
      </c>
      <c r="F70" s="9">
        <f t="shared" si="2"/>
        <v>1556</v>
      </c>
    </row>
    <row r="71" spans="1:6" ht="48">
      <c r="A71" s="6">
        <f t="shared" si="1"/>
        <v>68</v>
      </c>
      <c r="B71" s="11" t="s">
        <v>89</v>
      </c>
      <c r="C71" s="8">
        <f>[1]CALCULATION!G192</f>
        <v>2</v>
      </c>
      <c r="D71" s="30">
        <v>5128</v>
      </c>
      <c r="E71" s="31" t="s">
        <v>37</v>
      </c>
      <c r="F71" s="9">
        <f t="shared" si="2"/>
        <v>10256</v>
      </c>
    </row>
    <row r="72" spans="1:6" ht="48">
      <c r="A72" s="6">
        <f t="shared" si="1"/>
        <v>69</v>
      </c>
      <c r="B72" s="11" t="s">
        <v>90</v>
      </c>
      <c r="C72" s="8">
        <f>[1]CALCULATION!G193</f>
        <v>2</v>
      </c>
      <c r="D72" s="30">
        <v>96</v>
      </c>
      <c r="E72" s="31" t="s">
        <v>37</v>
      </c>
      <c r="F72" s="9">
        <f t="shared" si="2"/>
        <v>192</v>
      </c>
    </row>
    <row r="73" spans="1:6" ht="24">
      <c r="A73" s="6">
        <f t="shared" si="1"/>
        <v>70</v>
      </c>
      <c r="B73" s="11" t="s">
        <v>91</v>
      </c>
      <c r="C73" s="8">
        <f>[1]CALCULATION!G194</f>
        <v>4</v>
      </c>
      <c r="D73" s="9">
        <v>19</v>
      </c>
      <c r="E73" s="12" t="s">
        <v>37</v>
      </c>
      <c r="F73" s="9">
        <f t="shared" si="2"/>
        <v>76</v>
      </c>
    </row>
    <row r="74" spans="1:6" ht="36">
      <c r="A74" s="6">
        <f t="shared" si="1"/>
        <v>71</v>
      </c>
      <c r="B74" s="11" t="s">
        <v>92</v>
      </c>
      <c r="C74" s="8">
        <f>[1]CALCULATION!G195</f>
        <v>30</v>
      </c>
      <c r="D74" s="30">
        <v>292</v>
      </c>
      <c r="E74" s="31" t="s">
        <v>34</v>
      </c>
      <c r="F74" s="9">
        <f t="shared" si="2"/>
        <v>8760</v>
      </c>
    </row>
    <row r="75" spans="1:6" ht="25.5">
      <c r="A75" s="6">
        <f t="shared" si="1"/>
        <v>72</v>
      </c>
      <c r="B75" s="7" t="s">
        <v>93</v>
      </c>
      <c r="C75" s="8">
        <f>[1]CALCULATION!G196</f>
        <v>8</v>
      </c>
      <c r="D75" s="9">
        <v>85</v>
      </c>
      <c r="E75" s="12" t="s">
        <v>37</v>
      </c>
      <c r="F75" s="9">
        <f t="shared" si="2"/>
        <v>680</v>
      </c>
    </row>
    <row r="76" spans="1:6">
      <c r="A76" s="6">
        <f t="shared" si="1"/>
        <v>73</v>
      </c>
      <c r="B76" s="12" t="s">
        <v>94</v>
      </c>
      <c r="C76" s="8">
        <f>[1]CALCULATION!G197</f>
        <v>12</v>
      </c>
      <c r="D76" s="9">
        <v>85</v>
      </c>
      <c r="E76" s="12" t="s">
        <v>37</v>
      </c>
      <c r="F76" s="9">
        <f t="shared" si="2"/>
        <v>1020</v>
      </c>
    </row>
    <row r="77" spans="1:6">
      <c r="A77" s="6">
        <f t="shared" si="1"/>
        <v>74</v>
      </c>
      <c r="B77" s="12" t="s">
        <v>95</v>
      </c>
      <c r="C77" s="8">
        <f>[1]CALCULATION!G198</f>
        <v>10</v>
      </c>
      <c r="D77" s="9">
        <v>195</v>
      </c>
      <c r="E77" s="12" t="s">
        <v>37</v>
      </c>
      <c r="F77" s="9">
        <f t="shared" si="2"/>
        <v>1950</v>
      </c>
    </row>
    <row r="78" spans="1:6">
      <c r="A78" s="6">
        <f t="shared" si="1"/>
        <v>75</v>
      </c>
      <c r="B78" s="12" t="s">
        <v>96</v>
      </c>
      <c r="C78" s="8">
        <f>[1]CALCULATION!G199</f>
        <v>10</v>
      </c>
      <c r="D78" s="9">
        <v>89</v>
      </c>
      <c r="E78" s="12" t="s">
        <v>37</v>
      </c>
      <c r="F78" s="9">
        <f t="shared" si="2"/>
        <v>890</v>
      </c>
    </row>
    <row r="79" spans="1:6">
      <c r="A79" s="6">
        <f t="shared" si="1"/>
        <v>76</v>
      </c>
      <c r="B79" s="12" t="s">
        <v>97</v>
      </c>
      <c r="C79" s="8">
        <f>[1]CALCULATION!G200</f>
        <v>7</v>
      </c>
      <c r="D79" s="9">
        <v>147</v>
      </c>
      <c r="E79" s="12" t="s">
        <v>37</v>
      </c>
      <c r="F79" s="9">
        <f t="shared" si="2"/>
        <v>1029</v>
      </c>
    </row>
    <row r="80" spans="1:6">
      <c r="A80" s="6">
        <f t="shared" si="1"/>
        <v>77</v>
      </c>
      <c r="B80" s="12" t="s">
        <v>98</v>
      </c>
      <c r="C80" s="8">
        <f>[1]CALCULATION!G201</f>
        <v>30</v>
      </c>
      <c r="D80" s="9">
        <v>21</v>
      </c>
      <c r="E80" s="12" t="s">
        <v>37</v>
      </c>
      <c r="F80" s="9">
        <f t="shared" si="2"/>
        <v>630</v>
      </c>
    </row>
    <row r="81" spans="1:6">
      <c r="A81" s="6">
        <f t="shared" si="1"/>
        <v>78</v>
      </c>
      <c r="B81" s="12" t="s">
        <v>99</v>
      </c>
      <c r="C81" s="8">
        <f>[1]CALCULATION!G202</f>
        <v>4</v>
      </c>
      <c r="D81" s="9">
        <v>142</v>
      </c>
      <c r="E81" s="12" t="s">
        <v>37</v>
      </c>
      <c r="F81" s="9">
        <f t="shared" si="2"/>
        <v>568</v>
      </c>
    </row>
    <row r="82" spans="1:6">
      <c r="A82" s="6">
        <f t="shared" si="1"/>
        <v>79</v>
      </c>
      <c r="B82" s="12" t="s">
        <v>100</v>
      </c>
      <c r="C82" s="8">
        <f>[1]CALCULATION!G203</f>
        <v>7</v>
      </c>
      <c r="D82" s="9">
        <v>144</v>
      </c>
      <c r="E82" s="12" t="s">
        <v>37</v>
      </c>
      <c r="F82" s="9">
        <f t="shared" si="2"/>
        <v>1008</v>
      </c>
    </row>
    <row r="83" spans="1:6">
      <c r="A83" s="6">
        <f t="shared" si="1"/>
        <v>80</v>
      </c>
      <c r="B83" s="12" t="s">
        <v>101</v>
      </c>
      <c r="C83" s="8">
        <f>[1]CALCULATION!G204</f>
        <v>15</v>
      </c>
      <c r="D83" s="9">
        <v>17</v>
      </c>
      <c r="E83" s="12" t="s">
        <v>37</v>
      </c>
      <c r="F83" s="9">
        <f t="shared" si="2"/>
        <v>255</v>
      </c>
    </row>
    <row r="84" spans="1:6">
      <c r="A84" s="6">
        <f t="shared" si="1"/>
        <v>81</v>
      </c>
      <c r="B84" s="12" t="s">
        <v>102</v>
      </c>
      <c r="C84" s="8">
        <f>[1]CALCULATION!G205</f>
        <v>1</v>
      </c>
      <c r="D84" s="9">
        <v>187</v>
      </c>
      <c r="E84" s="32" t="s">
        <v>103</v>
      </c>
      <c r="F84" s="9">
        <f t="shared" si="2"/>
        <v>187</v>
      </c>
    </row>
    <row r="85" spans="1:6">
      <c r="A85" s="6">
        <f t="shared" si="1"/>
        <v>82</v>
      </c>
      <c r="B85" s="12" t="s">
        <v>104</v>
      </c>
      <c r="C85" s="8">
        <f>[1]CALCULATION!G206</f>
        <v>1</v>
      </c>
      <c r="D85" s="9">
        <v>103</v>
      </c>
      <c r="E85" s="32" t="s">
        <v>105</v>
      </c>
      <c r="F85" s="9">
        <f t="shared" si="2"/>
        <v>103</v>
      </c>
    </row>
    <row r="86" spans="1:6" ht="60">
      <c r="A86" s="6">
        <f t="shared" si="1"/>
        <v>83</v>
      </c>
      <c r="B86" s="11" t="s">
        <v>106</v>
      </c>
      <c r="C86" s="8">
        <f>[1]CALCULATION!G207</f>
        <v>25</v>
      </c>
      <c r="D86" s="9">
        <v>84</v>
      </c>
      <c r="E86" s="12" t="s">
        <v>34</v>
      </c>
      <c r="F86" s="9">
        <f t="shared" si="2"/>
        <v>2100</v>
      </c>
    </row>
    <row r="87" spans="1:6" ht="108">
      <c r="A87" s="6">
        <f t="shared" si="1"/>
        <v>84</v>
      </c>
      <c r="B87" s="11" t="s">
        <v>107</v>
      </c>
      <c r="C87" s="8">
        <f>[1]CALCULATION!G208</f>
        <v>30</v>
      </c>
      <c r="D87" s="9">
        <v>188</v>
      </c>
      <c r="E87" s="12" t="s">
        <v>34</v>
      </c>
      <c r="F87" s="9">
        <f t="shared" si="2"/>
        <v>5640</v>
      </c>
    </row>
    <row r="88" spans="1:6">
      <c r="A88" s="6">
        <f t="shared" si="1"/>
        <v>85</v>
      </c>
      <c r="B88" s="12" t="s">
        <v>108</v>
      </c>
      <c r="C88" s="8">
        <f>[1]CALCULATION!G209</f>
        <v>6</v>
      </c>
      <c r="D88" s="9">
        <v>95</v>
      </c>
      <c r="E88" s="12" t="s">
        <v>34</v>
      </c>
      <c r="F88" s="9">
        <f t="shared" si="2"/>
        <v>570</v>
      </c>
    </row>
    <row r="89" spans="1:6">
      <c r="A89" s="6">
        <f t="shared" si="1"/>
        <v>86</v>
      </c>
      <c r="B89" s="12" t="s">
        <v>109</v>
      </c>
      <c r="C89" s="8">
        <f>[1]CALCULATION!G210</f>
        <v>2</v>
      </c>
      <c r="D89" s="9">
        <v>78</v>
      </c>
      <c r="E89" s="12" t="s">
        <v>34</v>
      </c>
      <c r="F89" s="9">
        <f t="shared" si="2"/>
        <v>156</v>
      </c>
    </row>
    <row r="90" spans="1:6" ht="216">
      <c r="A90" s="6">
        <f t="shared" si="1"/>
        <v>87</v>
      </c>
      <c r="B90" s="7" t="s">
        <v>110</v>
      </c>
      <c r="C90" s="8">
        <f>[1]CALCULATION!G211</f>
        <v>3</v>
      </c>
      <c r="D90" s="30">
        <v>6841</v>
      </c>
      <c r="E90" s="31" t="s">
        <v>37</v>
      </c>
      <c r="F90" s="9">
        <f t="shared" si="2"/>
        <v>20523</v>
      </c>
    </row>
    <row r="91" spans="1:6" ht="191.25">
      <c r="A91" s="6">
        <f t="shared" si="1"/>
        <v>88</v>
      </c>
      <c r="B91" s="33" t="s">
        <v>111</v>
      </c>
      <c r="C91" s="8">
        <f>[1]CALCULATION!G212</f>
        <v>1</v>
      </c>
      <c r="D91" s="34">
        <v>45997</v>
      </c>
      <c r="E91" s="31" t="s">
        <v>37</v>
      </c>
      <c r="F91" s="9">
        <f t="shared" si="2"/>
        <v>45997</v>
      </c>
    </row>
    <row r="92" spans="1:6" ht="180">
      <c r="A92" s="6">
        <f t="shared" si="1"/>
        <v>89</v>
      </c>
      <c r="B92" s="33" t="s">
        <v>112</v>
      </c>
      <c r="C92" s="8">
        <f>[1]CALCULATION!G213</f>
        <v>1</v>
      </c>
      <c r="D92" s="34">
        <v>15545</v>
      </c>
      <c r="E92" s="31" t="s">
        <v>37</v>
      </c>
      <c r="F92" s="9">
        <f t="shared" si="2"/>
        <v>15545</v>
      </c>
    </row>
    <row r="93" spans="1:6" ht="48">
      <c r="A93" s="6">
        <f t="shared" si="1"/>
        <v>90</v>
      </c>
      <c r="B93" s="7" t="s">
        <v>113</v>
      </c>
      <c r="C93" s="8">
        <f>[1]CALCULATION!G214</f>
        <v>2</v>
      </c>
      <c r="D93" s="30">
        <v>430</v>
      </c>
      <c r="E93" s="31" t="s">
        <v>37</v>
      </c>
      <c r="F93" s="9">
        <f t="shared" si="2"/>
        <v>860</v>
      </c>
    </row>
    <row r="94" spans="1:6" ht="45">
      <c r="A94" s="6">
        <f t="shared" si="1"/>
        <v>91</v>
      </c>
      <c r="B94" s="33" t="s">
        <v>114</v>
      </c>
      <c r="C94" s="8">
        <f>[1]CALCULATION!G215</f>
        <v>2</v>
      </c>
      <c r="D94" s="9">
        <v>484</v>
      </c>
      <c r="E94" s="12" t="s">
        <v>37</v>
      </c>
      <c r="F94" s="9">
        <f t="shared" si="2"/>
        <v>968</v>
      </c>
    </row>
    <row r="95" spans="1:6" ht="33.75">
      <c r="A95" s="6">
        <f t="shared" si="1"/>
        <v>92</v>
      </c>
      <c r="B95" s="33" t="s">
        <v>115</v>
      </c>
      <c r="C95" s="8">
        <f>[1]CALCULATION!G216</f>
        <v>4</v>
      </c>
      <c r="D95" s="9">
        <v>58</v>
      </c>
      <c r="E95" s="12" t="s">
        <v>37</v>
      </c>
      <c r="F95" s="9">
        <f t="shared" si="2"/>
        <v>232</v>
      </c>
    </row>
    <row r="96" spans="1:6" ht="45">
      <c r="A96" s="6">
        <f t="shared" si="1"/>
        <v>93</v>
      </c>
      <c r="B96" s="33" t="s">
        <v>116</v>
      </c>
      <c r="C96" s="8">
        <f>[1]CALCULATION!G217</f>
        <v>2</v>
      </c>
      <c r="D96" s="9">
        <v>341</v>
      </c>
      <c r="E96" s="12" t="s">
        <v>37</v>
      </c>
      <c r="F96" s="9">
        <f t="shared" si="2"/>
        <v>682</v>
      </c>
    </row>
    <row r="97" spans="1:6">
      <c r="A97" s="6"/>
      <c r="B97" s="7"/>
      <c r="C97" s="9"/>
      <c r="D97" s="9"/>
      <c r="E97" s="12"/>
      <c r="F97" s="35">
        <f>SUM(F3:F96)</f>
        <v>738754.73999999987</v>
      </c>
    </row>
    <row r="98" spans="1:6">
      <c r="A98" s="6"/>
      <c r="B98" s="36" t="s">
        <v>117</v>
      </c>
      <c r="C98" s="37"/>
      <c r="D98" s="38">
        <v>0.09</v>
      </c>
      <c r="E98" s="39"/>
      <c r="F98" s="40">
        <f>ROUND(F97*0.09,2)</f>
        <v>66487.929999999993</v>
      </c>
    </row>
    <row r="99" spans="1:6">
      <c r="A99" s="7"/>
      <c r="B99" s="36" t="s">
        <v>118</v>
      </c>
      <c r="C99" s="37"/>
      <c r="D99" s="38">
        <v>0.09</v>
      </c>
      <c r="E99" s="39"/>
      <c r="F99" s="40">
        <f>ROUND(F97*0.09,2)</f>
        <v>66487.929999999993</v>
      </c>
    </row>
    <row r="100" spans="1:6">
      <c r="A100" s="7"/>
      <c r="B100" s="41" t="s">
        <v>119</v>
      </c>
      <c r="C100" s="42"/>
      <c r="D100" s="37"/>
      <c r="E100" s="39"/>
      <c r="F100" s="40">
        <f>F97+F98+F99</f>
        <v>871730.59999999986</v>
      </c>
    </row>
    <row r="101" spans="1:6">
      <c r="A101" s="7"/>
      <c r="B101" s="41" t="s">
        <v>120</v>
      </c>
      <c r="C101" s="37"/>
      <c r="D101" s="38">
        <v>0.01</v>
      </c>
      <c r="E101" s="39"/>
      <c r="F101" s="40">
        <f>ROUND(F100*0.01,2)</f>
        <v>8717.31</v>
      </c>
    </row>
    <row r="102" spans="1:6">
      <c r="A102" s="7"/>
      <c r="B102" s="36" t="s">
        <v>121</v>
      </c>
      <c r="C102" s="42"/>
      <c r="D102" s="37"/>
      <c r="E102" s="43"/>
      <c r="F102" s="44">
        <f>F101+F100</f>
        <v>880447.90999999992</v>
      </c>
    </row>
    <row r="103" spans="1:6">
      <c r="A103" s="7"/>
      <c r="B103" s="41" t="s">
        <v>122</v>
      </c>
      <c r="C103" s="42"/>
      <c r="D103" s="37"/>
      <c r="E103" s="39"/>
      <c r="F103" s="40">
        <f>ROUND(F100*0.03,2)</f>
        <v>26151.919999999998</v>
      </c>
    </row>
    <row r="104" spans="1:6">
      <c r="A104" s="45"/>
      <c r="B104" s="46" t="s">
        <v>123</v>
      </c>
      <c r="C104" s="47"/>
      <c r="D104" s="48"/>
      <c r="E104" s="39"/>
      <c r="F104" s="40">
        <f>F103+F102</f>
        <v>906599.83</v>
      </c>
    </row>
    <row r="105" spans="1:6" ht="16.5" thickBot="1">
      <c r="A105" s="49"/>
      <c r="B105" s="50" t="s">
        <v>124</v>
      </c>
      <c r="C105" s="50"/>
      <c r="D105" s="50"/>
      <c r="E105" s="51"/>
      <c r="F105" s="51">
        <f>ROUND(F104,0)</f>
        <v>906600</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scale="96" orientation="portrait"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PATHAGAR</vt:lpstr>
      <vt:lpstr>Sheet1</vt:lpstr>
      <vt:lpstr>Sheet2</vt:lpstr>
      <vt:lpstr>Sheet3</vt:lpstr>
      <vt:lpstr>PATHAGAR!Print_Titles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2025-07-24T15:45:27Z</dcterms:modified>
</cp:coreProperties>
</file>