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160"/>
  </bookViews>
  <sheets>
    <sheet name="Sheet1" sheetId="1" r:id="rId1"/>
  </sheets>
  <definedNames>
    <definedName name="_xlnm.Print_Area" localSheetId="0">Sheet1!$A$1:$F$112</definedName>
  </definedNames>
  <calcPr calcId="124519"/>
</workbook>
</file>

<file path=xl/calcChain.xml><?xml version="1.0" encoding="utf-8"?>
<calcChain xmlns="http://schemas.openxmlformats.org/spreadsheetml/2006/main">
  <c r="F99" i="1"/>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100" l="1"/>
  <c r="F101" s="1"/>
  <c r="F102" s="1"/>
  <c r="F104" l="1"/>
  <c r="F103"/>
  <c r="F105" l="1"/>
  <c r="F106" s="1"/>
  <c r="A5"/>
  <c r="A6" s="1"/>
  <c r="A7" s="1"/>
  <c r="A8" s="1"/>
  <c r="A9" s="1"/>
  <c r="A10" s="1"/>
  <c r="A11" s="1"/>
  <c r="A12" s="1"/>
  <c r="A13" s="1"/>
  <c r="A14" s="1"/>
  <c r="A15" s="1"/>
  <c r="A16" s="1"/>
  <c r="A17" s="1"/>
  <c r="A18" s="1"/>
  <c r="A19" s="1"/>
  <c r="A20" s="1"/>
  <c r="A21" s="1"/>
  <c r="A22" s="1"/>
  <c r="A25" s="1"/>
  <c r="A26" s="1"/>
  <c r="A27" s="1"/>
  <c r="A28" s="1"/>
  <c r="A29" s="1"/>
  <c r="A30" s="1"/>
</calcChain>
</file>

<file path=xl/sharedStrings.xml><?xml version="1.0" encoding="utf-8"?>
<sst xmlns="http://schemas.openxmlformats.org/spreadsheetml/2006/main" count="217" uniqueCount="138">
  <si>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</si>
  <si>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</si>
  <si>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</si>
  <si>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</si>
  <si>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</si>
  <si>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</si>
  <si>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%Cu.m</t>
  </si>
  <si>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</si>
  <si>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</si>
  <si>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</si>
  <si>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</si>
  <si>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</si>
  <si>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</si>
  <si>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</si>
  <si>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</si>
  <si>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Cu.m</t>
  </si>
  <si>
    <r>
      <rPr>
        <sz val="10"/>
        <rFont val="Calibri"/>
        <family val="1"/>
      </rPr>
      <t>Mtr</t>
    </r>
  </si>
  <si>
    <r>
      <rPr>
        <sz val="10"/>
        <rFont val="Calibri"/>
        <family val="1"/>
      </rPr>
      <t>Each</t>
    </r>
  </si>
  <si>
    <r>
      <rPr>
        <sz val="10"/>
        <rFont val="Calibri"/>
        <family val="1"/>
      </rPr>
      <t>Qntl</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</si>
  <si>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</si>
  <si>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</si>
  <si>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</si>
  <si>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</si>
  <si>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</si>
  <si>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</si>
  <si>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</si>
  <si>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</si>
  <si>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11"/>
        <rFont val="Times New Roman"/>
        <family val="1"/>
      </rPr>
      <t>Mtr</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</si>
  <si>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</si>
  <si>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</si>
  <si>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</si>
  <si>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</si>
  <si>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</si>
  <si>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</si>
  <si>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</si>
  <si>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</si>
  <si>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</si>
  <si>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</si>
  <si>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8.5"/>
        <rFont val="Calibri"/>
        <family val="1"/>
      </rPr>
      <t>250 ML</t>
    </r>
  </si>
  <si>
    <r>
      <rPr>
        <sz val="10"/>
        <rFont val="Calibri"/>
        <family val="1"/>
      </rPr>
      <t>B) UPVC Fittings: d) Shoe (i) 75 mm. Dia.</t>
    </r>
  </si>
  <si>
    <r>
      <rPr>
        <sz val="10"/>
        <rFont val="Calibri"/>
        <family val="1"/>
      </rPr>
      <t>Add Contengency @3%</t>
    </r>
  </si>
  <si>
    <t>Total</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</si>
  <si>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</si>
  <si>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Single Brick Flat Soling of picked jhama bricks including ramming and dressing bed to proper level and filling joints with local sand. PWD Building Works schedule, Page- 14, Item - 1  ( Corri. Page-01, Date-04-06-2018)                                                                                4 x 3 x1.20 x 1.20  = 17.28  m2                                                                   2 x 2.50 x 0 .375  =  1.88  m2                                                                    1 x 1.00 x  0.375  =  0.375  m2                                                                  2 x 1.50 x 1.00  =    3.00  m2                                                                           1 x 7.750 x 7.40 = 57.35 m2</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</si>
  <si>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4 X 3 X 1.20 X 1.20 X 1.00 = 17.28   M3                                                       Ramp             2 X 2.50 X 0.375 X 0.150 =   0.281 M3                                                                            partition wal  1x 1.00 x 0.375 x 0.150 =   0.056  m3        Bondary wall 2x14.00 x0.500 x 0.375 = 5.250 m3                                                                                                                                          1                       1  x 10.50 x 0.500 x 0.375= 1.969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</si>
  <si>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4 x 3 x 1.20 x 1.20 x 0.150 = 2.592   m3                                                   4 x 3 x (1.20 x 1.20 ) + (0.250 x 0.250 ) /2 x 0.150 = 1.352  m3                4 x 3 x 0.250 x 0.250 x 3.90 = 2.926  m3                                                   4 x 2 x 3.325 x 0.250 x 0.250 =  1.663  m3                                                 3 x3 x 2.25 x 0.250 x 0.250  =   1.266  m3                                                     4 x 2 x 3.325 x 0.250 x 0.150 = 0.998  m3                                                          3 x3x 2.25 x 0.250 x 0.150 = 0.759  m3                                                         1 x 7.750 x 7.40 x 0.125 = 7.169  m3                                                            </t>
  </si>
  <si>
    <t>Cement concrete with graded jhama khoa (30 mm size) excluding shuttering In ground floor and foundation. (a) 1:3:6 proportion. PWD Building Works schedule, Page -23, Item -B.1.a, ( Corri. Page- 09, Date-04-06-2018)   Rate Analysis1  ( Corri. Page-01, Date-04-06-2018)                                                                     4 x 3 x1.20 x 1.20 x 0.10  =   1.728 m3                                                             2 x 2.50 x 0 .375 x 0.100  = 0. 188  m3                                                                   1 x 1.00 x  0.375 x 0.100  =  0.0375  m3                                                                2 x 1.50 x 1.00 x 0.100  =    0.300  m3                                                                           1 x 7.75 x 7.40 x 0.100 =  5.735 m3                                        2 x 14.00 x 0.500 x 0.100 = 1.400 m3                                     1 x 10.50 x 0.500 x 0.100 = 0.525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</si>
  <si>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</si>
  <si>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 xml:space="preserve">125 mm brick work with 1st classbricks in cement morter ( 1:4) in ground floor.                                                                                               PWD Building Works schedule, Page -16, Item-16,cori page -3, date -04.06.2018  (Rate Analysis)                                                                         2 x 3.325 x3.00 =  19.95 m2                                                                          2x11.00 x3.00 = 6.60 m2                                                            2 x 14.00 x 1.50 =  4.20 m2                                                            1 x 10.50 x 1.50 =  15.75 m2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</si>
  <si>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7.75 x 7.40 = 57.35  m2                                                            2(7.75 + 7.40 ) x 0.125 = 3.79  m2                                                  4 x 3x2(.30+.025 ) x 3.00 = 39.60 m2                                                                             3 x 2 x 7.75 x 0.125 =  5.81 m2                                                            3x 4 x 2x2 x 7.40 x 0.125 =  14.80  m2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</si>
  <si>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3 x 2 x 7.75 x 0.250 = 11.63  m2                                                            4x 2 x 7.40 x 0.25 =  14.80  m2                                                                      4 x 3 x 4 x 1.20 x 0.150 =  22.32  m2</t>
  </si>
  <si>
    <t>Sq.m</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</si>
  <si>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2( 7.75 + 7.40 ) x  3.75 =  113.63 m2                                                        2( 7.75 + 7.40 ) x  3.00 = 90.90  m2                                                        10x2 x 1.60 x 3.00 =96.00 m2                                                                         11x 2 x 1.20 x 3.00 = 79.20.  m2                                                         2 x2 x14.00 x 1.50 = 84.00 m2                                                               1x10.50 x 2 x 1.50 = 63.00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</si>
  <si>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</si>
  <si>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</si>
  <si>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</si>
  <si>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Rendering the Surface of walls and ceiling with White Cement base WATER PROOF wall putty of approved make &amp; brand.(1.5 mm thick)     In Ground Floor
PWD Building Works schedule,  PWD, P- 198, I - 5                                 526.73 + 57.35 = 584.08</t>
  </si>
  <si>
    <t>sq.m</t>
  </si>
  <si>
    <t>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</si>
  <si>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2 x 1.50 x1.50 = 3.00 m2                                                          2 x 1.00 x 2.125  =  4.25 m2
  2 X 14.00 X 1.50 = 42.00 M2
   1 X 10.50 X 1.50 = 15.75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</si>
  <si>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</si>
  <si>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</si>
  <si>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</si>
  <si>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Fitting and Fixing Black Stone slab used in kitchen slab, alcove wardrobe etc. laid and joined with adhesive cement morter (1:2) including grinding or polishing as per direction of EIC in Ground Floor 
(a) Slab thickness 20 - 25 mm
PWD S&amp;P Schedule,  page-53, item no -17 (a)
  2 x7.60 x 0.750 =  11.40 m2</t>
  </si>
  <si>
    <t>each</t>
  </si>
  <si>
    <t>Neat cement punning about 1.5 mm thick in wall ,dado, window sills, floors etc  .   Note cement 0.152 m3/100 m2    PWD Building Works schedule, P-192 It- No. 15 
 ( 1 x 7.40  + 2x 7.75) x 0.75 = 17.18 m2
 2(1x11.00 + 2x14.00) x 0.750 = 58.50 m2</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</si>
  <si>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</si>
  <si>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</si>
  <si>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</si>
  <si>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0.66 qtl</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</si>
  <si>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</si>
  <si>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Add 18% G.S.T.</t>
  </si>
  <si>
    <t>= Rs.</t>
  </si>
  <si>
    <t>Total Cost Of Civil Work</t>
  </si>
  <si>
    <t>Add 1% for Cess</t>
  </si>
  <si>
    <t>Total Amount Including G.S.T, Cess and contengency</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</si>
  <si>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JSPL/SWAYN/ELETRO/STEEL
PWD Building Works schedule, Page - 43, Item - 40.a.i.1( Corri. 10th Page-01, Date-23-01-2020) (Rate Analysis)                                                                                                                                                 Item  no   ,  vol of conc. 17.06 x1.20 % = 0.2047 m3 x 35.315 c.ft =    7.23c.ft x  225 kg = 1626.75 kg = 1.627 MT</t>
  </si>
  <si>
    <t xml:space="preserve">Brick work with 1st class bricks in cement mortar (1:6)
(a) Foundation and plinth  groung floor
PWD Building Works schedule, Page -15, Item-7.a (Rate Analysis)                                                                                                 3 x 7.75 x 0.250 x 0.600 = 3.488  m3                                                      2 x 7.40 x 0.250 x 0.600 = 2.22  m3                                                      2 X 2.50 X 0.250 X 0.600 = 0.750 M3                                                       2 X 1.00 X 0.500 X 0.300  = 0.300 M3                              Bondary wall 2x14.00 x0.375 x 0.0.225 =  2.363 m3                                                                                                                                          1                    1  x 10.50 x 0.375 x 0.225= 0.886  m3      </t>
  </si>
  <si>
    <t>Brick work with 1st class bricks in cement mortar (1:6)
(b) superstructure  groung floor
PWD Building Works schedule, Page -15, Item-7.b (Rate Analysis)                                                                                                 3 x 7.75 x 0.250 x 3.00 = 17.438  m3                                                       2 x 7.40 x 0.250 x 3.00 =  11.10  m3</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</si>
  <si>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</si>
  <si>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</si>
  <si>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</si>
  <si>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</si>
  <si>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</si>
  <si>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Dry  Distemparing  to  interior  walls  or  ceiling   including  cleaning, washing, smoothening surface
(b) two coats 
PWD Building Works schedule,  Page -196 , Item no- 9(b)  .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</si>
  <si>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</si>
  <si>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</si>
  <si>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Item-36(I) (A)   ( 3rd                      Floor      7.75 x 7.40 =  57.35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</si>
  <si>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b)Area of each tile above 0.09 Sq.m                                                       ii) Other than Coloured decorative including white
PWD Building Works schedule, page-64, Item:35.(B.) (b).(ii)   ( 3rd Corrigendam ,Page 36)                                                                    2( 7.75 + 7.40 ) x  2.10 = 63.63  m2                                                         10x2 x 1.60 x 2.10 = 67.20 m2                                                                        11 x 2 x 1.20 x 2.10 = 55.44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</si>
  <si>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</si>
  <si>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</si>
  <si>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</si>
  <si>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PWD Building Works schedule, Page -261, It- 9 (i)</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</si>
  <si>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</si>
  <si>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</si>
  <si>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</si>
  <si>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</si>
  <si>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</si>
  <si>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 fittingand  fixing  18 mm thick marble partition slab with chawk doongri square cut , both sides polished with two corners  rounded and edges polished.
PWD S&amp;P Schedule,  P-81 (It-13),
  5 x 1.20 x 0.600 =  3.60 m2</t>
  </si>
  <si>
    <t>Supplying fitting and fixing squating plate with integrated flushing in white vitreous set in cement concrete (6:3:1) with jhama chips complete.( Payment of concrete will be paid seperately )
( I ) 450 mm x 350 mm
PWD(WB), S.O.R. Volume - II : Sanitary &amp; Plumbing Works w.e.f. 01/11/2017, Item No. - 7, Page No.- 80</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</si>
  <si>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</si>
  <si>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</si>
  <si>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</si>
  <si>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</si>
  <si>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(white)                                                                                PWD S&amp;P Schedule,  P-41, It 3</t>
  </si>
  <si>
    <t>Supplying,fitting and fixing approved brand P.V.C. CONNECTOR white flexible, with both ends coupling with heavy brass C.P. nut, 15 mm dia.,
(iii) 600 mm long
PWD S&amp;P Schedule,  Page No.-43 Item No.-9-iii  PWD,</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</si>
  <si>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</si>
  <si>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</si>
  <si>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</si>
  <si>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</si>
  <si>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Chromium plated angular Stop Cock with wall flange (Equivalent to Code No. 5053 &amp; Model - Florentine of Jaquar or similar brand). PWD S&amp;P Schedule, Page No.-6 Item No.-7-d-i,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</si>
  <si>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</si>
  <si>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For Exposed Work PVC Pipes (Dia) 
25 mm
Page No.-12 Item No.-19-i(a),  PWD,VOL-II , 2017-18</t>
  </si>
  <si>
    <t>(a) For Exposed Work PVC Pipes, 
15 mm
Page No.-12 Item No.-19-i(a),  PWD,VOL-II , 2017-18</t>
  </si>
  <si>
    <t>(b)For Concealed  Work (Dia) 
15 mm
Page No.-12 Item No.-19-i(b),  PWD,VOL-II , 2017-18</t>
  </si>
  <si>
    <t>Supplying and fitting fixing of gunmetal wheel valve of approved brand and make tested to 21 Kg per sq. cm. 
25 mm dia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</si>
  <si>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</si>
  <si>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</si>
  <si>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</si>
  <si>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</si>
  <si>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(B) Fittings
(i) Coupler, (b) 110 mm</t>
  </si>
  <si>
    <t>D)Solvent Cement 250 ML</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</si>
  <si>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</si>
  <si>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</si>
  <si>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B) UPVC Fittings: c) Bend 87.5 degree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</si>
  <si>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</si>
  <si>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</si>
  <si>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</si>
  <si>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Supplying, fitting and fixing towel rail with two brackets.
(a) C.P. over brass
(ii) 25 mm dia. and 600 mm long                                                PWD S&amp;P Schedule,   p No 82    I No- 22 (a)(ii)</t>
  </si>
  <si>
    <t>Supplying, fitting and fixing bevelled edged mirror 5.5 mm thick silver red as per I.S. 3438 / 1965 together with brass C.P. hinges. (ii) 600 mm X 450 mm                                                                PWD S&amp;P Schedule,  P-
81, It-15(ii)</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</si>
  <si>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</si>
  <si>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</si>
  <si>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</si>
  <si>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Signature of S.A.E</t>
  </si>
  <si>
    <t>Murshidabad Municipality</t>
  </si>
  <si>
    <t>Chairman</t>
  </si>
  <si>
    <t>( MODEL NO  - B / CIVIL WORKS )</t>
  </si>
  <si>
    <t xml:space="preserve"> NAME OF SCHEME : CONSTRUCTION OF C. T./ P.T. TOILET ( SEATS 8 NOS URINAL 14 NOS ), AT NORTH SIDE OF KATGOLA GARDEN AT WARD NO- 15 WITHIN MURSHIDABAD MUNICIPALITY. MODLE NO.- B .</t>
  </si>
</sst>
</file>

<file path=xl/styles.xml><?xml version="1.0" encoding="utf-8"?>
<styleSheet xmlns="http://schemas.openxmlformats.org/spreadsheetml/2006/main">
  <numFmts count="1">
    <numFmt numFmtId="164" formatCode="0.000"/>
  </numFmts>
  <fonts count="12">
    <font>
      <sz val="11"/>
      <color theme="1"/>
      <name val="Calibri"/>
      <family val="2"/>
      <scheme val="minor"/>
    </font>
    <font>
      <sz val="10"/>
      <name val="Calibri"/>
      <family val="2"/>
    </font>
    <font>
      <sz val="10"/>
      <name val="Calibri"/>
      <family val="1"/>
    </font>
    <font>
      <sz val="9"/>
      <name val="Calibri"/>
      <family val="1"/>
    </font>
    <font>
      <sz val="11"/>
      <name val="Times New Roman"/>
      <family val="1"/>
    </font>
    <font>
      <sz val="8.5"/>
      <name val="Calibri"/>
      <family val="1"/>
    </font>
    <font>
      <b/>
      <sz val="12"/>
      <name val="Calibri"/>
      <family val="2"/>
    </font>
    <font>
      <b/>
      <sz val="10.5"/>
      <name val="Calibri"/>
      <family val="2"/>
      <scheme val="minor"/>
    </font>
    <font>
      <sz val="11"/>
      <name val="Calibri"/>
      <family val="2"/>
      <scheme val="minor"/>
    </font>
    <font>
      <sz val="10"/>
      <name val="Calibri"/>
      <family val="2"/>
      <scheme val="minor"/>
    </font>
    <font>
      <b/>
      <sz val="10"/>
      <name val="Calibri"/>
      <family val="2"/>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shrinkToFit="1"/>
    </xf>
    <xf numFmtId="0" fontId="1" fillId="0" borderId="5" xfId="0" applyFont="1" applyBorder="1" applyAlignment="1">
      <alignment horizontal="center" vertical="top" wrapText="1"/>
    </xf>
    <xf numFmtId="0" fontId="8" fillId="0" borderId="0" xfId="0" applyFont="1"/>
    <xf numFmtId="0" fontId="8" fillId="0" borderId="5" xfId="0" applyFont="1" applyBorder="1" applyAlignment="1">
      <alignment horizontal="left" vertical="top" wrapText="1"/>
    </xf>
    <xf numFmtId="1" fontId="1" fillId="0" borderId="1" xfId="0" applyNumberFormat="1" applyFont="1" applyBorder="1" applyAlignment="1">
      <alignment horizontal="center" vertical="center" shrinkToFit="1"/>
    </xf>
    <xf numFmtId="164" fontId="1" fillId="0" borderId="1" xfId="0" applyNumberFormat="1" applyFont="1" applyBorder="1" applyAlignment="1">
      <alignment horizontal="center" vertical="center" shrinkToFit="1"/>
    </xf>
    <xf numFmtId="2" fontId="8" fillId="0" borderId="0" xfId="0" applyNumberFormat="1" applyFont="1" applyAlignment="1">
      <alignment vertical="center"/>
    </xf>
    <xf numFmtId="0" fontId="8" fillId="0" borderId="0" xfId="0" applyFont="1" applyAlignment="1">
      <alignment vertical="center"/>
    </xf>
    <xf numFmtId="164" fontId="1" fillId="0" borderId="1" xfId="0" applyNumberFormat="1" applyFont="1" applyBorder="1" applyAlignment="1">
      <alignment horizontal="left" vertical="center" shrinkToFit="1"/>
    </xf>
    <xf numFmtId="2" fontId="1" fillId="0" borderId="1" xfId="0" applyNumberFormat="1" applyFont="1" applyBorder="1" applyAlignment="1">
      <alignment horizontal="left" vertical="center" shrinkToFit="1"/>
    </xf>
    <xf numFmtId="2" fontId="1" fillId="0" borderId="1" xfId="0" applyNumberFormat="1" applyFont="1" applyBorder="1" applyAlignment="1">
      <alignment horizontal="right" vertical="center" shrinkToFit="1"/>
    </xf>
    <xf numFmtId="164" fontId="1" fillId="0" borderId="2" xfId="0" applyNumberFormat="1" applyFont="1" applyBorder="1" applyAlignment="1">
      <alignment horizontal="center" vertical="center" shrinkToFit="1"/>
    </xf>
    <xf numFmtId="2" fontId="1" fillId="0" borderId="4" xfId="0" applyNumberFormat="1" applyFont="1" applyBorder="1" applyAlignment="1">
      <alignment horizontal="center" vertical="center" shrinkToFit="1"/>
    </xf>
    <xf numFmtId="2" fontId="1" fillId="0" borderId="5" xfId="0" applyNumberFormat="1" applyFont="1" applyBorder="1" applyAlignment="1">
      <alignment horizontal="left" vertical="center" shrinkToFit="1"/>
    </xf>
    <xf numFmtId="1" fontId="1" fillId="0" borderId="1" xfId="0" applyNumberFormat="1" applyFont="1" applyBorder="1" applyAlignment="1">
      <alignment horizontal="left" vertical="top" shrinkToFit="1"/>
    </xf>
    <xf numFmtId="1" fontId="1"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10" fillId="0" borderId="1" xfId="0" applyNumberFormat="1" applyFont="1" applyBorder="1" applyAlignment="1">
      <alignment horizontal="right" vertical="center" shrinkToFit="1"/>
    </xf>
    <xf numFmtId="2" fontId="10" fillId="0" borderId="7" xfId="0" applyNumberFormat="1" applyFont="1" applyBorder="1" applyAlignment="1">
      <alignment shrinkToFit="1"/>
    </xf>
    <xf numFmtId="0" fontId="8" fillId="0" borderId="1" xfId="0" applyFont="1" applyBorder="1" applyAlignment="1">
      <alignment horizontal="left" wrapText="1"/>
    </xf>
    <xf numFmtId="2" fontId="10" fillId="0" borderId="7" xfId="0" applyNumberFormat="1" applyFont="1" applyBorder="1" applyAlignment="1">
      <alignment vertical="top" shrinkToFit="1"/>
    </xf>
    <xf numFmtId="0" fontId="8"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10" fillId="0" borderId="11" xfId="0" applyNumberFormat="1" applyFont="1" applyBorder="1" applyAlignment="1">
      <alignment vertical="center" shrinkToFit="1"/>
    </xf>
    <xf numFmtId="0" fontId="8" fillId="0" borderId="3" xfId="0" applyFont="1" applyBorder="1" applyAlignment="1">
      <alignment horizontal="left" wrapText="1"/>
    </xf>
    <xf numFmtId="9" fontId="1" fillId="0" borderId="13" xfId="0" quotePrefix="1" applyNumberFormat="1" applyFont="1" applyBorder="1" applyAlignment="1">
      <alignment horizontal="right" shrinkToFit="1"/>
    </xf>
    <xf numFmtId="2" fontId="6" fillId="0" borderId="16" xfId="0" applyNumberFormat="1" applyFont="1" applyBorder="1" applyAlignment="1">
      <alignment vertical="center" shrinkToFit="1"/>
    </xf>
    <xf numFmtId="0" fontId="1" fillId="0" borderId="5"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xf>
    <xf numFmtId="0" fontId="11" fillId="0" borderId="0" xfId="0" applyFont="1" applyAlignment="1">
      <alignment horizontal="center"/>
    </xf>
    <xf numFmtId="0" fontId="8" fillId="0" borderId="0" xfId="0" applyFont="1" applyAlignment="1">
      <alignment horizontal="center"/>
    </xf>
    <xf numFmtId="0" fontId="7" fillId="0" borderId="0" xfId="0" applyFont="1" applyAlignment="1">
      <alignment horizontal="left" vertical="center" wrapText="1"/>
    </xf>
    <xf numFmtId="0" fontId="2" fillId="0" borderId="9" xfId="0" applyFont="1" applyBorder="1" applyAlignment="1">
      <alignment horizontal="left" vertical="top" wrapText="1" indent="13"/>
    </xf>
    <xf numFmtId="0" fontId="1" fillId="0" borderId="10" xfId="0" applyFont="1" applyBorder="1" applyAlignment="1">
      <alignment horizontal="left" vertical="top" wrapText="1" indent="13"/>
    </xf>
    <xf numFmtId="0" fontId="1" fillId="0" borderId="11" xfId="0" applyFont="1" applyBorder="1" applyAlignment="1">
      <alignment horizontal="left" vertical="top" wrapText="1" indent="13"/>
    </xf>
    <xf numFmtId="0" fontId="6" fillId="0" borderId="13" xfId="0" applyFont="1" applyBorder="1" applyAlignment="1">
      <alignment horizontal="right" vertical="top" wrapText="1"/>
    </xf>
    <xf numFmtId="0" fontId="6" fillId="0" borderId="14" xfId="0" applyFont="1" applyBorder="1" applyAlignment="1">
      <alignment horizontal="right" vertical="top" wrapText="1"/>
    </xf>
    <xf numFmtId="0" fontId="6" fillId="0" borderId="15" xfId="0" applyFont="1" applyBorder="1" applyAlignment="1">
      <alignment horizontal="right" vertical="top" wrapText="1"/>
    </xf>
    <xf numFmtId="0" fontId="1" fillId="0" borderId="6"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2" fillId="0" borderId="6" xfId="0" applyFont="1" applyBorder="1" applyAlignment="1">
      <alignment horizontal="right" vertical="top" wrapText="1"/>
    </xf>
    <xf numFmtId="0" fontId="2" fillId="0" borderId="6" xfId="0" applyFont="1" applyBorder="1" applyAlignment="1">
      <alignment horizontal="right" wrapText="1"/>
    </xf>
    <xf numFmtId="0" fontId="2" fillId="0" borderId="8" xfId="0" applyFont="1" applyBorder="1" applyAlignment="1">
      <alignment horizontal="right" wrapText="1"/>
    </xf>
    <xf numFmtId="0" fontId="2" fillId="0" borderId="7" xfId="0" applyFont="1" applyBorder="1" applyAlignment="1">
      <alignment horizontal="right" wrapText="1"/>
    </xf>
    <xf numFmtId="0" fontId="2" fillId="0" borderId="8" xfId="0" applyFont="1" applyBorder="1" applyAlignment="1">
      <alignment horizontal="right" vertical="top" wrapText="1"/>
    </xf>
    <xf numFmtId="0" fontId="2" fillId="0" borderId="7" xfId="0" applyFont="1" applyBorder="1" applyAlignment="1">
      <alignment horizontal="right" vertical="top"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H111"/>
  <sheetViews>
    <sheetView tabSelected="1" view="pageBreakPreview" topLeftCell="A13" zoomScale="80" zoomScaleSheetLayoutView="80" workbookViewId="0">
      <selection activeCell="C107" sqref="C107"/>
    </sheetView>
  </sheetViews>
  <sheetFormatPr defaultRowHeight="15"/>
  <cols>
    <col min="1" max="1" width="6.28515625" style="4" customWidth="1"/>
    <col min="2" max="2" width="45.85546875" style="32" customWidth="1"/>
    <col min="3" max="3" width="14" style="4" customWidth="1"/>
    <col min="4" max="4" width="11.7109375" style="4" customWidth="1"/>
    <col min="5" max="5" width="8.85546875" style="4" customWidth="1"/>
    <col min="6" max="6" width="26.28515625" style="4" customWidth="1"/>
    <col min="7" max="7" width="12" style="4" customWidth="1"/>
    <col min="8" max="8" width="10.85546875" style="4" customWidth="1"/>
    <col min="9" max="16384" width="9.140625" style="4"/>
  </cols>
  <sheetData>
    <row r="1" spans="1:8" ht="30" customHeight="1">
      <c r="A1" s="35" t="s">
        <v>137</v>
      </c>
      <c r="B1" s="35"/>
      <c r="C1" s="35"/>
      <c r="D1" s="35"/>
      <c r="E1" s="35"/>
      <c r="F1" s="35"/>
    </row>
    <row r="2" spans="1:8" ht="16.5" customHeight="1">
      <c r="A2" s="51" t="s">
        <v>136</v>
      </c>
      <c r="B2" s="52"/>
      <c r="C2" s="52"/>
      <c r="D2" s="52"/>
      <c r="E2" s="52"/>
      <c r="F2" s="53"/>
    </row>
    <row r="3" spans="1:8" ht="19.5" customHeight="1">
      <c r="A3" s="5" t="s">
        <v>0</v>
      </c>
      <c r="B3" s="29" t="s">
        <v>1</v>
      </c>
      <c r="C3" s="3" t="s">
        <v>2</v>
      </c>
      <c r="D3" s="3" t="s">
        <v>3</v>
      </c>
      <c r="E3" s="3" t="s">
        <v>4</v>
      </c>
      <c r="F3" s="3" t="s">
        <v>5</v>
      </c>
    </row>
    <row r="4" spans="1:8" ht="195" customHeight="1">
      <c r="A4" s="6">
        <v>1</v>
      </c>
      <c r="B4" s="30" t="s">
        <v>44</v>
      </c>
      <c r="C4" s="7">
        <v>24.835999999999999</v>
      </c>
      <c r="D4" s="2">
        <v>11927</v>
      </c>
      <c r="E4" s="1" t="s">
        <v>6</v>
      </c>
      <c r="F4" s="2">
        <f>ROUND(C4*D4/100,2)</f>
        <v>2962.19</v>
      </c>
      <c r="G4" s="8"/>
      <c r="H4" s="9"/>
    </row>
    <row r="5" spans="1:8" ht="112.5" customHeight="1">
      <c r="A5" s="6">
        <f>A4+1</f>
        <v>2</v>
      </c>
      <c r="B5" s="30" t="s">
        <v>70</v>
      </c>
      <c r="C5" s="7">
        <v>17.617000000000001</v>
      </c>
      <c r="D5" s="2">
        <v>7754</v>
      </c>
      <c r="E5" s="1" t="s">
        <v>7</v>
      </c>
      <c r="F5" s="2">
        <f>ROUND(C5*D5/100,2)</f>
        <v>1366.02</v>
      </c>
      <c r="G5" s="8"/>
      <c r="H5" s="9"/>
    </row>
    <row r="6" spans="1:8" ht="115.5" customHeight="1">
      <c r="A6" s="6">
        <f t="shared" ref="A6:A30" si="0">A5+1</f>
        <v>3</v>
      </c>
      <c r="B6" s="30" t="s">
        <v>42</v>
      </c>
      <c r="C6" s="7">
        <v>18.638999999999999</v>
      </c>
      <c r="D6" s="2">
        <v>65571</v>
      </c>
      <c r="E6" s="1" t="s">
        <v>7</v>
      </c>
      <c r="F6" s="2">
        <f>ROUND(C6*D6/100,2)</f>
        <v>12221.78</v>
      </c>
      <c r="G6" s="8"/>
      <c r="H6" s="9"/>
    </row>
    <row r="7" spans="1:8" ht="141" customHeight="1">
      <c r="A7" s="6">
        <f t="shared" si="0"/>
        <v>4</v>
      </c>
      <c r="B7" s="30" t="s">
        <v>43</v>
      </c>
      <c r="C7" s="2">
        <v>79.89</v>
      </c>
      <c r="D7" s="2">
        <v>327</v>
      </c>
      <c r="E7" s="1" t="s">
        <v>8</v>
      </c>
      <c r="F7" s="2">
        <f>ROUND(C7*D7,2)</f>
        <v>26124.03</v>
      </c>
      <c r="G7" s="8"/>
      <c r="H7" s="9"/>
    </row>
    <row r="8" spans="1:8" ht="205.5" customHeight="1">
      <c r="A8" s="6">
        <f t="shared" si="0"/>
        <v>5</v>
      </c>
      <c r="B8" s="30" t="s">
        <v>45</v>
      </c>
      <c r="C8" s="2">
        <v>17.056999999999999</v>
      </c>
      <c r="D8" s="2">
        <v>5794.97</v>
      </c>
      <c r="E8" s="1" t="s">
        <v>9</v>
      </c>
      <c r="F8" s="2">
        <f t="shared" ref="F8:F71" si="1">ROUND(C8*D8,2)</f>
        <v>98844.800000000003</v>
      </c>
      <c r="G8" s="8"/>
      <c r="H8" s="9"/>
    </row>
    <row r="9" spans="1:8" ht="187.5" customHeight="1">
      <c r="A9" s="6">
        <f t="shared" si="0"/>
        <v>6</v>
      </c>
      <c r="B9" s="30" t="s">
        <v>46</v>
      </c>
      <c r="C9" s="10">
        <v>9.9135000000000009</v>
      </c>
      <c r="D9" s="2">
        <v>4224.25</v>
      </c>
      <c r="E9" s="1" t="s">
        <v>10</v>
      </c>
      <c r="F9" s="2">
        <f t="shared" si="1"/>
        <v>41877.1</v>
      </c>
      <c r="G9" s="8"/>
      <c r="H9" s="9"/>
    </row>
    <row r="10" spans="1:8" ht="249.75" customHeight="1">
      <c r="A10" s="6">
        <f t="shared" si="0"/>
        <v>7</v>
      </c>
      <c r="B10" s="30" t="s">
        <v>47</v>
      </c>
      <c r="C10" s="11">
        <v>9.51</v>
      </c>
      <c r="D10" s="2">
        <v>188.16</v>
      </c>
      <c r="E10" s="1" t="s">
        <v>8</v>
      </c>
      <c r="F10" s="2">
        <f t="shared" si="1"/>
        <v>1789.4</v>
      </c>
      <c r="G10" s="8"/>
      <c r="H10" s="9"/>
    </row>
    <row r="11" spans="1:8" ht="124.5" customHeight="1">
      <c r="A11" s="6">
        <f t="shared" si="0"/>
        <v>8</v>
      </c>
      <c r="B11" s="30" t="s">
        <v>48</v>
      </c>
      <c r="C11" s="12">
        <v>46.5</v>
      </c>
      <c r="D11" s="2">
        <v>669.56</v>
      </c>
      <c r="E11" s="1" t="s">
        <v>11</v>
      </c>
      <c r="F11" s="2">
        <f t="shared" si="1"/>
        <v>31134.54</v>
      </c>
      <c r="G11" s="8"/>
      <c r="H11" s="9"/>
    </row>
    <row r="12" spans="1:8" ht="77.25" customHeight="1">
      <c r="A12" s="6">
        <f t="shared" si="0"/>
        <v>9</v>
      </c>
      <c r="B12" s="30" t="s">
        <v>12</v>
      </c>
      <c r="C12" s="2">
        <v>57.35</v>
      </c>
      <c r="D12" s="2">
        <v>24</v>
      </c>
      <c r="E12" s="1" t="s">
        <v>11</v>
      </c>
      <c r="F12" s="2">
        <f t="shared" si="1"/>
        <v>1376.4</v>
      </c>
      <c r="G12" s="8"/>
      <c r="H12" s="9"/>
    </row>
    <row r="13" spans="1:8" ht="178.5" customHeight="1">
      <c r="A13" s="6">
        <f t="shared" si="0"/>
        <v>10</v>
      </c>
      <c r="B13" s="30" t="s">
        <v>50</v>
      </c>
      <c r="C13" s="11">
        <v>48.73</v>
      </c>
      <c r="D13" s="2">
        <v>205</v>
      </c>
      <c r="E13" s="1" t="s">
        <v>8</v>
      </c>
      <c r="F13" s="2">
        <f t="shared" si="1"/>
        <v>9989.65</v>
      </c>
      <c r="G13" s="8"/>
      <c r="H13" s="9"/>
    </row>
    <row r="14" spans="1:8" ht="221.25" customHeight="1">
      <c r="A14" s="6">
        <f t="shared" si="0"/>
        <v>11</v>
      </c>
      <c r="B14" s="30" t="s">
        <v>49</v>
      </c>
      <c r="C14" s="11">
        <v>121.35</v>
      </c>
      <c r="D14" s="2">
        <v>330</v>
      </c>
      <c r="E14" s="1" t="s">
        <v>8</v>
      </c>
      <c r="F14" s="2">
        <f t="shared" si="1"/>
        <v>40045.5</v>
      </c>
      <c r="G14" s="8"/>
      <c r="H14" s="9"/>
    </row>
    <row r="15" spans="1:8" ht="201" customHeight="1">
      <c r="A15" s="6">
        <f t="shared" si="0"/>
        <v>12</v>
      </c>
      <c r="B15" s="30" t="s">
        <v>132</v>
      </c>
      <c r="C15" s="2">
        <v>57.35</v>
      </c>
      <c r="D15" s="2">
        <v>257.13</v>
      </c>
      <c r="E15" s="1" t="s">
        <v>51</v>
      </c>
      <c r="F15" s="2">
        <f t="shared" si="1"/>
        <v>14746.41</v>
      </c>
      <c r="G15" s="8"/>
      <c r="H15" s="9"/>
    </row>
    <row r="16" spans="1:8" ht="222.75" customHeight="1">
      <c r="A16" s="6">
        <f t="shared" si="0"/>
        <v>13</v>
      </c>
      <c r="B16" s="30" t="s">
        <v>76</v>
      </c>
      <c r="C16" s="10">
        <v>1.627</v>
      </c>
      <c r="D16" s="2">
        <v>55338.39</v>
      </c>
      <c r="E16" s="1" t="s">
        <v>13</v>
      </c>
      <c r="F16" s="2">
        <f t="shared" si="1"/>
        <v>90035.56</v>
      </c>
      <c r="G16" s="8"/>
      <c r="H16" s="9"/>
    </row>
    <row r="17" spans="1:8" ht="156" customHeight="1">
      <c r="A17" s="6">
        <f t="shared" si="0"/>
        <v>14</v>
      </c>
      <c r="B17" s="30" t="s">
        <v>14</v>
      </c>
      <c r="C17" s="2">
        <v>4.2</v>
      </c>
      <c r="D17" s="2">
        <v>4330</v>
      </c>
      <c r="E17" s="1" t="s">
        <v>8</v>
      </c>
      <c r="F17" s="2">
        <f t="shared" si="1"/>
        <v>18186</v>
      </c>
      <c r="G17" s="8"/>
      <c r="H17" s="9"/>
    </row>
    <row r="18" spans="1:8" ht="161.25" customHeight="1">
      <c r="A18" s="6">
        <f t="shared" si="0"/>
        <v>15</v>
      </c>
      <c r="B18" s="30" t="s">
        <v>77</v>
      </c>
      <c r="C18" s="10">
        <v>9.3320000000000007</v>
      </c>
      <c r="D18" s="2">
        <v>4882.8100000000004</v>
      </c>
      <c r="E18" s="1" t="s">
        <v>15</v>
      </c>
      <c r="F18" s="2">
        <f t="shared" si="1"/>
        <v>45566.38</v>
      </c>
      <c r="G18" s="8"/>
      <c r="H18" s="9"/>
    </row>
    <row r="19" spans="1:8" ht="93" customHeight="1">
      <c r="A19" s="6">
        <f t="shared" si="0"/>
        <v>16</v>
      </c>
      <c r="B19" s="30" t="s">
        <v>78</v>
      </c>
      <c r="C19" s="13">
        <v>28.538</v>
      </c>
      <c r="D19" s="2">
        <v>5105.8100000000004</v>
      </c>
      <c r="E19" s="1" t="s">
        <v>15</v>
      </c>
      <c r="F19" s="2">
        <f t="shared" si="1"/>
        <v>145709.60999999999</v>
      </c>
      <c r="G19" s="8"/>
      <c r="H19" s="9"/>
    </row>
    <row r="20" spans="1:8" ht="53.25" customHeight="1">
      <c r="A20" s="6">
        <f t="shared" si="0"/>
        <v>17</v>
      </c>
      <c r="B20" s="30" t="s">
        <v>79</v>
      </c>
      <c r="C20" s="14">
        <v>57.35</v>
      </c>
      <c r="D20" s="2">
        <v>21</v>
      </c>
      <c r="E20" s="1" t="s">
        <v>8</v>
      </c>
      <c r="F20" s="2">
        <f t="shared" si="1"/>
        <v>1204.3499999999999</v>
      </c>
      <c r="G20" s="8"/>
      <c r="H20" s="9"/>
    </row>
    <row r="21" spans="1:8" ht="191.25">
      <c r="A21" s="6">
        <f t="shared" si="0"/>
        <v>18</v>
      </c>
      <c r="B21" s="30" t="s">
        <v>52</v>
      </c>
      <c r="C21" s="15">
        <v>526.73</v>
      </c>
      <c r="D21" s="2">
        <v>139.71</v>
      </c>
      <c r="E21" s="1" t="s">
        <v>8</v>
      </c>
      <c r="F21" s="2">
        <f t="shared" si="1"/>
        <v>73589.45</v>
      </c>
      <c r="G21" s="8"/>
      <c r="H21" s="9"/>
    </row>
    <row r="22" spans="1:8" ht="150.75" customHeight="1">
      <c r="A22" s="6">
        <f t="shared" si="0"/>
        <v>19</v>
      </c>
      <c r="B22" s="30" t="s">
        <v>53</v>
      </c>
      <c r="C22" s="11">
        <v>57.35</v>
      </c>
      <c r="D22" s="2">
        <v>124.71</v>
      </c>
      <c r="E22" s="1" t="s">
        <v>8</v>
      </c>
      <c r="F22" s="2">
        <f t="shared" si="1"/>
        <v>7152.12</v>
      </c>
      <c r="G22" s="8"/>
      <c r="H22" s="9"/>
    </row>
    <row r="23" spans="1:8" ht="93.75" customHeight="1">
      <c r="A23" s="6">
        <v>20</v>
      </c>
      <c r="B23" s="30" t="s">
        <v>65</v>
      </c>
      <c r="C23" s="2">
        <v>75.680000000000007</v>
      </c>
      <c r="D23" s="2">
        <v>32.85</v>
      </c>
      <c r="E23" s="1" t="s">
        <v>51</v>
      </c>
      <c r="F23" s="2">
        <f t="shared" si="1"/>
        <v>2486.09</v>
      </c>
      <c r="G23" s="8"/>
      <c r="H23" s="9"/>
    </row>
    <row r="24" spans="1:8" ht="127.5">
      <c r="A24" s="6">
        <v>21</v>
      </c>
      <c r="B24" s="30" t="s">
        <v>54</v>
      </c>
      <c r="C24" s="2">
        <v>49.5</v>
      </c>
      <c r="D24" s="2">
        <v>497</v>
      </c>
      <c r="E24" s="1" t="s">
        <v>16</v>
      </c>
      <c r="F24" s="2">
        <f t="shared" si="1"/>
        <v>24601.5</v>
      </c>
      <c r="G24" s="8"/>
      <c r="H24" s="9"/>
    </row>
    <row r="25" spans="1:8" ht="127.5">
      <c r="A25" s="6">
        <f t="shared" si="0"/>
        <v>22</v>
      </c>
      <c r="B25" s="30" t="s">
        <v>55</v>
      </c>
      <c r="C25" s="11">
        <v>15.75</v>
      </c>
      <c r="D25" s="2">
        <v>2581</v>
      </c>
      <c r="E25" s="1" t="s">
        <v>8</v>
      </c>
      <c r="F25" s="2">
        <f t="shared" si="1"/>
        <v>40650.75</v>
      </c>
      <c r="G25" s="8"/>
      <c r="H25" s="9"/>
    </row>
    <row r="26" spans="1:8" ht="78.75" customHeight="1">
      <c r="A26" s="6">
        <f t="shared" si="0"/>
        <v>23</v>
      </c>
      <c r="B26" s="30" t="s">
        <v>80</v>
      </c>
      <c r="C26" s="2">
        <v>10</v>
      </c>
      <c r="D26" s="2">
        <v>84</v>
      </c>
      <c r="E26" s="1" t="s">
        <v>17</v>
      </c>
      <c r="F26" s="2">
        <f t="shared" si="1"/>
        <v>840</v>
      </c>
      <c r="G26" s="8"/>
      <c r="H26" s="9"/>
    </row>
    <row r="27" spans="1:8" ht="57.75" customHeight="1">
      <c r="A27" s="6">
        <f t="shared" si="0"/>
        <v>24</v>
      </c>
      <c r="B27" s="30" t="s">
        <v>81</v>
      </c>
      <c r="C27" s="2">
        <v>30</v>
      </c>
      <c r="D27" s="2">
        <v>66</v>
      </c>
      <c r="E27" s="1" t="s">
        <v>17</v>
      </c>
      <c r="F27" s="2">
        <f t="shared" si="1"/>
        <v>1980</v>
      </c>
      <c r="G27" s="8"/>
      <c r="H27" s="9"/>
    </row>
    <row r="28" spans="1:8" ht="81" customHeight="1">
      <c r="A28" s="6">
        <f t="shared" si="0"/>
        <v>25</v>
      </c>
      <c r="B28" s="30" t="s">
        <v>82</v>
      </c>
      <c r="C28" s="2">
        <v>20</v>
      </c>
      <c r="D28" s="2">
        <v>87</v>
      </c>
      <c r="E28" s="1" t="s">
        <v>17</v>
      </c>
      <c r="F28" s="2">
        <f t="shared" si="1"/>
        <v>1740</v>
      </c>
      <c r="G28" s="8"/>
      <c r="H28" s="9"/>
    </row>
    <row r="29" spans="1:8" ht="76.5">
      <c r="A29" s="6">
        <f t="shared" si="0"/>
        <v>26</v>
      </c>
      <c r="B29" s="30" t="s">
        <v>83</v>
      </c>
      <c r="C29" s="2">
        <v>10</v>
      </c>
      <c r="D29" s="2">
        <v>159</v>
      </c>
      <c r="E29" s="1" t="s">
        <v>17</v>
      </c>
      <c r="F29" s="2">
        <f t="shared" si="1"/>
        <v>1590</v>
      </c>
      <c r="G29" s="8"/>
      <c r="H29" s="9"/>
    </row>
    <row r="30" spans="1:8" ht="75" customHeight="1">
      <c r="A30" s="6">
        <f t="shared" si="0"/>
        <v>27</v>
      </c>
      <c r="B30" s="30" t="s">
        <v>56</v>
      </c>
      <c r="C30" s="2">
        <v>584.08000000000004</v>
      </c>
      <c r="D30" s="2">
        <v>122</v>
      </c>
      <c r="E30" s="1" t="s">
        <v>8</v>
      </c>
      <c r="F30" s="2">
        <f t="shared" si="1"/>
        <v>71257.759999999995</v>
      </c>
      <c r="G30" s="8"/>
      <c r="H30" s="9"/>
    </row>
    <row r="31" spans="1:8" ht="171.75" customHeight="1">
      <c r="A31" s="6">
        <v>28</v>
      </c>
      <c r="B31" s="30" t="s">
        <v>59</v>
      </c>
      <c r="C31" s="2">
        <v>65</v>
      </c>
      <c r="D31" s="2">
        <v>462</v>
      </c>
      <c r="E31" s="1" t="s">
        <v>57</v>
      </c>
      <c r="F31" s="2">
        <f t="shared" si="1"/>
        <v>30030</v>
      </c>
      <c r="G31" s="8"/>
      <c r="H31" s="9"/>
    </row>
    <row r="32" spans="1:8" ht="135.75" customHeight="1">
      <c r="A32" s="6">
        <v>29</v>
      </c>
      <c r="B32" s="30" t="s">
        <v>60</v>
      </c>
      <c r="C32" s="2">
        <v>67.83</v>
      </c>
      <c r="D32" s="2">
        <v>44.2</v>
      </c>
      <c r="E32" s="1" t="s">
        <v>58</v>
      </c>
      <c r="F32" s="2">
        <f t="shared" si="1"/>
        <v>2998.09</v>
      </c>
      <c r="G32" s="8"/>
      <c r="H32" s="9"/>
    </row>
    <row r="33" spans="1:8" ht="84.75" customHeight="1">
      <c r="A33" s="6">
        <v>30</v>
      </c>
      <c r="B33" s="30" t="s">
        <v>84</v>
      </c>
      <c r="C33" s="2">
        <v>67.83</v>
      </c>
      <c r="D33" s="2">
        <v>49</v>
      </c>
      <c r="E33" s="1" t="s">
        <v>58</v>
      </c>
      <c r="F33" s="2">
        <f t="shared" si="1"/>
        <v>3323.67</v>
      </c>
      <c r="G33" s="8"/>
      <c r="H33" s="9"/>
    </row>
    <row r="34" spans="1:8" ht="150.75" customHeight="1">
      <c r="A34" s="6">
        <v>31</v>
      </c>
      <c r="B34" s="30" t="s">
        <v>61</v>
      </c>
      <c r="C34" s="2">
        <v>260.63</v>
      </c>
      <c r="D34" s="2">
        <v>45.1</v>
      </c>
      <c r="E34" s="1" t="s">
        <v>58</v>
      </c>
      <c r="F34" s="2">
        <f t="shared" si="1"/>
        <v>11754.41</v>
      </c>
      <c r="G34" s="8"/>
      <c r="H34" s="9"/>
    </row>
    <row r="35" spans="1:8" ht="155.25" customHeight="1">
      <c r="A35" s="6">
        <v>32</v>
      </c>
      <c r="B35" s="30" t="s">
        <v>62</v>
      </c>
      <c r="C35" s="2">
        <v>260.63</v>
      </c>
      <c r="D35" s="2">
        <v>67</v>
      </c>
      <c r="E35" s="1" t="s">
        <v>58</v>
      </c>
      <c r="F35" s="2">
        <f t="shared" si="1"/>
        <v>17462.21</v>
      </c>
      <c r="G35" s="8"/>
      <c r="H35" s="9"/>
    </row>
    <row r="36" spans="1:8" ht="87.75" customHeight="1">
      <c r="A36" s="6">
        <v>33</v>
      </c>
      <c r="B36" s="30" t="s">
        <v>85</v>
      </c>
      <c r="C36" s="2">
        <v>6.35</v>
      </c>
      <c r="D36" s="2">
        <v>38</v>
      </c>
      <c r="E36" s="1" t="s">
        <v>8</v>
      </c>
      <c r="F36" s="2">
        <f t="shared" si="1"/>
        <v>241.3</v>
      </c>
      <c r="G36" s="8"/>
      <c r="H36" s="9"/>
    </row>
    <row r="37" spans="1:8" ht="156.75" customHeight="1">
      <c r="A37" s="6">
        <v>34</v>
      </c>
      <c r="B37" s="30" t="s">
        <v>86</v>
      </c>
      <c r="C37" s="2">
        <v>6.35</v>
      </c>
      <c r="D37" s="2">
        <v>81</v>
      </c>
      <c r="E37" s="1" t="s">
        <v>8</v>
      </c>
      <c r="F37" s="2">
        <f t="shared" si="1"/>
        <v>514.35</v>
      </c>
      <c r="G37" s="8"/>
      <c r="H37" s="9"/>
    </row>
    <row r="38" spans="1:8" ht="140.25" customHeight="1">
      <c r="A38" s="6">
        <v>35</v>
      </c>
      <c r="B38" s="30" t="s">
        <v>69</v>
      </c>
      <c r="C38" s="10">
        <v>0.66</v>
      </c>
      <c r="D38" s="2">
        <v>9888</v>
      </c>
      <c r="E38" s="1" t="s">
        <v>18</v>
      </c>
      <c r="F38" s="2">
        <f t="shared" si="1"/>
        <v>6526.08</v>
      </c>
      <c r="G38" s="8"/>
      <c r="H38" s="9"/>
    </row>
    <row r="39" spans="1:8" ht="96.75" customHeight="1">
      <c r="A39" s="6">
        <v>36</v>
      </c>
      <c r="B39" s="30" t="s">
        <v>66</v>
      </c>
      <c r="C39" s="2">
        <v>6.6</v>
      </c>
      <c r="D39" s="2">
        <v>29</v>
      </c>
      <c r="E39" s="1" t="s">
        <v>8</v>
      </c>
      <c r="F39" s="2">
        <f t="shared" si="1"/>
        <v>191.4</v>
      </c>
      <c r="G39" s="8"/>
      <c r="H39" s="9"/>
    </row>
    <row r="40" spans="1:8" ht="135.75" customHeight="1">
      <c r="A40" s="6">
        <v>37</v>
      </c>
      <c r="B40" s="30" t="s">
        <v>67</v>
      </c>
      <c r="C40" s="11">
        <v>6.6</v>
      </c>
      <c r="D40" s="2">
        <v>79</v>
      </c>
      <c r="E40" s="1" t="s">
        <v>8</v>
      </c>
      <c r="F40" s="2">
        <f t="shared" si="1"/>
        <v>521.4</v>
      </c>
      <c r="G40" s="8"/>
      <c r="H40" s="9"/>
    </row>
    <row r="41" spans="1:8" ht="408.75" customHeight="1">
      <c r="A41" s="6">
        <v>38</v>
      </c>
      <c r="B41" s="30" t="s">
        <v>87</v>
      </c>
      <c r="C41" s="2">
        <v>57.35</v>
      </c>
      <c r="D41" s="2">
        <v>1691</v>
      </c>
      <c r="E41" s="1" t="s">
        <v>8</v>
      </c>
      <c r="F41" s="2">
        <f t="shared" si="1"/>
        <v>96978.85</v>
      </c>
      <c r="G41" s="8"/>
      <c r="H41" s="9"/>
    </row>
    <row r="42" spans="1:8" ht="315.75" customHeight="1">
      <c r="A42" s="6">
        <v>39</v>
      </c>
      <c r="B42" s="30" t="s">
        <v>88</v>
      </c>
      <c r="C42" s="2">
        <v>186.27</v>
      </c>
      <c r="D42" s="2">
        <v>1037</v>
      </c>
      <c r="E42" s="1" t="s">
        <v>8</v>
      </c>
      <c r="F42" s="2">
        <f t="shared" si="1"/>
        <v>193161.99</v>
      </c>
      <c r="G42" s="8"/>
      <c r="H42" s="9"/>
    </row>
    <row r="43" spans="1:8" ht="120" customHeight="1">
      <c r="A43" s="6">
        <v>40</v>
      </c>
      <c r="B43" s="30" t="s">
        <v>63</v>
      </c>
      <c r="C43" s="2">
        <v>11.2</v>
      </c>
      <c r="D43" s="2">
        <v>643</v>
      </c>
      <c r="E43" s="1" t="s">
        <v>58</v>
      </c>
      <c r="F43" s="2">
        <f t="shared" si="1"/>
        <v>7201.6</v>
      </c>
      <c r="G43" s="8"/>
      <c r="H43" s="9"/>
    </row>
    <row r="44" spans="1:8" ht="221.25" customHeight="1">
      <c r="A44" s="6">
        <v>41</v>
      </c>
      <c r="B44" s="30" t="s">
        <v>89</v>
      </c>
      <c r="C44" s="2">
        <v>8.4</v>
      </c>
      <c r="D44" s="2">
        <v>183</v>
      </c>
      <c r="E44" s="1" t="s">
        <v>19</v>
      </c>
      <c r="F44" s="2">
        <f t="shared" si="1"/>
        <v>1537.2</v>
      </c>
      <c r="G44" s="8"/>
      <c r="H44" s="9"/>
    </row>
    <row r="45" spans="1:8">
      <c r="A45" s="6">
        <v>42</v>
      </c>
      <c r="B45" s="30" t="s">
        <v>20</v>
      </c>
      <c r="C45" s="2">
        <v>7.2</v>
      </c>
      <c r="D45" s="2">
        <v>658</v>
      </c>
      <c r="E45" s="1" t="s">
        <v>19</v>
      </c>
      <c r="F45" s="2">
        <f t="shared" si="1"/>
        <v>4737.6000000000004</v>
      </c>
      <c r="G45" s="8"/>
      <c r="H45" s="9"/>
    </row>
    <row r="46" spans="1:8">
      <c r="A46" s="6">
        <v>43</v>
      </c>
      <c r="B46" s="30" t="s">
        <v>21</v>
      </c>
      <c r="C46" s="2">
        <v>6.48</v>
      </c>
      <c r="D46" s="2">
        <v>263</v>
      </c>
      <c r="E46" s="1" t="s">
        <v>19</v>
      </c>
      <c r="F46" s="2">
        <f t="shared" si="1"/>
        <v>1704.24</v>
      </c>
      <c r="G46" s="8"/>
      <c r="H46" s="9"/>
    </row>
    <row r="47" spans="1:8" ht="60.75" customHeight="1">
      <c r="A47" s="6">
        <v>44</v>
      </c>
      <c r="B47" s="30" t="s">
        <v>90</v>
      </c>
      <c r="C47" s="2">
        <v>1.08</v>
      </c>
      <c r="D47" s="2">
        <v>585</v>
      </c>
      <c r="E47" s="1" t="s">
        <v>22</v>
      </c>
      <c r="F47" s="2">
        <f t="shared" si="1"/>
        <v>631.79999999999995</v>
      </c>
      <c r="G47" s="8"/>
      <c r="H47" s="9"/>
    </row>
    <row r="48" spans="1:8" ht="58.5" customHeight="1">
      <c r="A48" s="6">
        <v>45</v>
      </c>
      <c r="B48" s="30" t="s">
        <v>91</v>
      </c>
      <c r="C48" s="2">
        <v>450</v>
      </c>
      <c r="D48" s="2">
        <v>12</v>
      </c>
      <c r="E48" s="1" t="s">
        <v>17</v>
      </c>
      <c r="F48" s="2">
        <f t="shared" si="1"/>
        <v>5400</v>
      </c>
      <c r="G48" s="8"/>
      <c r="H48" s="9"/>
    </row>
    <row r="49" spans="1:8" ht="123.75" customHeight="1">
      <c r="A49" s="6">
        <v>46</v>
      </c>
      <c r="B49" s="30" t="s">
        <v>92</v>
      </c>
      <c r="C49" s="2">
        <v>4</v>
      </c>
      <c r="D49" s="2">
        <v>162</v>
      </c>
      <c r="E49" s="1" t="s">
        <v>23</v>
      </c>
      <c r="F49" s="2">
        <f t="shared" si="1"/>
        <v>648</v>
      </c>
      <c r="G49" s="8"/>
      <c r="H49" s="9"/>
    </row>
    <row r="50" spans="1:8" ht="48.75" customHeight="1">
      <c r="A50" s="6">
        <v>47</v>
      </c>
      <c r="B50" s="30" t="s">
        <v>93</v>
      </c>
      <c r="C50" s="2">
        <v>3</v>
      </c>
      <c r="D50" s="2">
        <v>187</v>
      </c>
      <c r="E50" s="1" t="s">
        <v>23</v>
      </c>
      <c r="F50" s="2">
        <f t="shared" si="1"/>
        <v>561</v>
      </c>
      <c r="G50" s="8"/>
      <c r="H50" s="9"/>
    </row>
    <row r="51" spans="1:8" ht="50.25" customHeight="1">
      <c r="A51" s="6">
        <v>48</v>
      </c>
      <c r="B51" s="30" t="s">
        <v>94</v>
      </c>
      <c r="C51" s="2">
        <v>3</v>
      </c>
      <c r="D51" s="2">
        <v>127</v>
      </c>
      <c r="E51" s="1" t="s">
        <v>23</v>
      </c>
      <c r="F51" s="2">
        <f t="shared" si="1"/>
        <v>381</v>
      </c>
      <c r="G51" s="8"/>
      <c r="H51" s="9"/>
    </row>
    <row r="52" spans="1:8">
      <c r="A52" s="6"/>
      <c r="B52" s="30" t="s">
        <v>24</v>
      </c>
      <c r="C52" s="2"/>
      <c r="D52" s="2"/>
      <c r="E52" s="1"/>
      <c r="F52" s="2">
        <f t="shared" si="1"/>
        <v>0</v>
      </c>
      <c r="G52" s="8"/>
      <c r="H52" s="9"/>
    </row>
    <row r="53" spans="1:8" ht="74.25" customHeight="1">
      <c r="A53" s="16">
        <v>49</v>
      </c>
      <c r="B53" s="30" t="s">
        <v>95</v>
      </c>
      <c r="C53" s="2">
        <v>8</v>
      </c>
      <c r="D53" s="2">
        <v>3104</v>
      </c>
      <c r="E53" s="1" t="s">
        <v>23</v>
      </c>
      <c r="F53" s="2">
        <f t="shared" si="1"/>
        <v>24832</v>
      </c>
      <c r="G53" s="9"/>
      <c r="H53" s="8"/>
    </row>
    <row r="54" spans="1:8" ht="92.25" customHeight="1">
      <c r="A54" s="6">
        <v>50</v>
      </c>
      <c r="B54" s="30" t="s">
        <v>96</v>
      </c>
      <c r="C54" s="2">
        <v>8</v>
      </c>
      <c r="D54" s="2">
        <v>380</v>
      </c>
      <c r="E54" s="1" t="s">
        <v>23</v>
      </c>
      <c r="F54" s="2">
        <f t="shared" si="1"/>
        <v>3040</v>
      </c>
      <c r="G54" s="9"/>
      <c r="H54" s="8"/>
    </row>
    <row r="55" spans="1:8" ht="87.75" customHeight="1">
      <c r="A55" s="16">
        <v>51</v>
      </c>
      <c r="B55" s="30" t="s">
        <v>97</v>
      </c>
      <c r="C55" s="2">
        <v>5</v>
      </c>
      <c r="D55" s="2">
        <v>945</v>
      </c>
      <c r="E55" s="1" t="s">
        <v>23</v>
      </c>
      <c r="F55" s="2">
        <f t="shared" si="1"/>
        <v>4725</v>
      </c>
      <c r="G55" s="9"/>
      <c r="H55" s="8"/>
    </row>
    <row r="56" spans="1:8" ht="92.25" customHeight="1">
      <c r="A56" s="16">
        <v>52</v>
      </c>
      <c r="B56" s="30" t="s">
        <v>98</v>
      </c>
      <c r="C56" s="2">
        <v>3.6</v>
      </c>
      <c r="D56" s="2">
        <v>1426</v>
      </c>
      <c r="E56" s="1" t="s">
        <v>58</v>
      </c>
      <c r="F56" s="2">
        <f t="shared" si="1"/>
        <v>5133.6000000000004</v>
      </c>
      <c r="G56" s="9"/>
      <c r="H56" s="8"/>
    </row>
    <row r="57" spans="1:8" ht="108.75" customHeight="1">
      <c r="A57" s="16">
        <v>53</v>
      </c>
      <c r="B57" s="30" t="s">
        <v>99</v>
      </c>
      <c r="C57" s="2">
        <v>5</v>
      </c>
      <c r="D57" s="2">
        <v>881</v>
      </c>
      <c r="E57" s="1" t="s">
        <v>64</v>
      </c>
      <c r="F57" s="2">
        <f t="shared" si="1"/>
        <v>4405</v>
      </c>
      <c r="G57" s="9"/>
      <c r="H57" s="8"/>
    </row>
    <row r="58" spans="1:8" ht="66.75" customHeight="1">
      <c r="A58" s="16">
        <v>54</v>
      </c>
      <c r="B58" s="30" t="s">
        <v>100</v>
      </c>
      <c r="C58" s="2">
        <v>8</v>
      </c>
      <c r="D58" s="2">
        <v>1015</v>
      </c>
      <c r="E58" s="1" t="s">
        <v>25</v>
      </c>
      <c r="F58" s="2">
        <f t="shared" si="1"/>
        <v>8120</v>
      </c>
      <c r="G58" s="9"/>
      <c r="H58" s="8"/>
    </row>
    <row r="59" spans="1:8" ht="82.5" customHeight="1">
      <c r="A59" s="16">
        <v>55</v>
      </c>
      <c r="B59" s="30" t="s">
        <v>101</v>
      </c>
      <c r="C59" s="2">
        <v>14</v>
      </c>
      <c r="D59" s="2">
        <v>155</v>
      </c>
      <c r="E59" s="1" t="s">
        <v>17</v>
      </c>
      <c r="F59" s="2">
        <f t="shared" si="1"/>
        <v>2170</v>
      </c>
      <c r="G59" s="9"/>
      <c r="H59" s="8"/>
    </row>
    <row r="60" spans="1:8" ht="66.75" customHeight="1">
      <c r="A60" s="17">
        <v>56</v>
      </c>
      <c r="B60" s="30" t="s">
        <v>102</v>
      </c>
      <c r="C60" s="2">
        <v>10</v>
      </c>
      <c r="D60" s="2">
        <v>414</v>
      </c>
      <c r="E60" s="1" t="s">
        <v>23</v>
      </c>
      <c r="F60" s="2">
        <f t="shared" si="1"/>
        <v>4140</v>
      </c>
      <c r="G60" s="9"/>
      <c r="H60" s="8"/>
    </row>
    <row r="61" spans="1:8" ht="105" customHeight="1">
      <c r="A61" s="16">
        <v>57</v>
      </c>
      <c r="B61" s="30" t="s">
        <v>103</v>
      </c>
      <c r="C61" s="2">
        <v>10</v>
      </c>
      <c r="D61" s="2">
        <v>2208</v>
      </c>
      <c r="E61" s="1" t="s">
        <v>17</v>
      </c>
      <c r="F61" s="2">
        <f t="shared" si="1"/>
        <v>22080</v>
      </c>
      <c r="G61" s="9"/>
      <c r="H61" s="8"/>
    </row>
    <row r="62" spans="1:8" ht="38.25">
      <c r="A62" s="6">
        <v>58</v>
      </c>
      <c r="B62" s="30" t="s">
        <v>104</v>
      </c>
      <c r="C62" s="2">
        <v>10</v>
      </c>
      <c r="D62" s="2">
        <v>1497</v>
      </c>
      <c r="E62" s="1" t="s">
        <v>26</v>
      </c>
      <c r="F62" s="2">
        <f t="shared" si="1"/>
        <v>14970</v>
      </c>
      <c r="G62" s="9"/>
      <c r="H62" s="8"/>
    </row>
    <row r="63" spans="1:8" ht="78" customHeight="1">
      <c r="A63" s="17">
        <v>59</v>
      </c>
      <c r="B63" s="30" t="s">
        <v>105</v>
      </c>
      <c r="C63" s="2">
        <v>10</v>
      </c>
      <c r="D63" s="2">
        <v>107</v>
      </c>
      <c r="E63" s="1" t="s">
        <v>23</v>
      </c>
      <c r="F63" s="2">
        <f t="shared" si="1"/>
        <v>1070</v>
      </c>
      <c r="G63" s="9"/>
      <c r="H63" s="8"/>
    </row>
    <row r="64" spans="1:8" ht="74.25" customHeight="1">
      <c r="A64" s="6">
        <v>60</v>
      </c>
      <c r="B64" s="30" t="s">
        <v>106</v>
      </c>
      <c r="C64" s="2">
        <v>8</v>
      </c>
      <c r="D64" s="2">
        <v>91</v>
      </c>
      <c r="E64" s="1" t="s">
        <v>23</v>
      </c>
      <c r="F64" s="2">
        <f t="shared" si="1"/>
        <v>728</v>
      </c>
      <c r="G64" s="9"/>
      <c r="H64" s="8"/>
    </row>
    <row r="65" spans="1:8" ht="69" customHeight="1">
      <c r="A65" s="16">
        <v>61</v>
      </c>
      <c r="B65" s="30" t="s">
        <v>107</v>
      </c>
      <c r="C65" s="2">
        <v>8</v>
      </c>
      <c r="D65" s="2">
        <v>1251</v>
      </c>
      <c r="E65" s="1" t="s">
        <v>23</v>
      </c>
      <c r="F65" s="2">
        <f t="shared" si="1"/>
        <v>10008</v>
      </c>
      <c r="G65" s="9"/>
      <c r="H65" s="8"/>
    </row>
    <row r="66" spans="1:8" ht="53.25" customHeight="1">
      <c r="A66" s="17">
        <v>62</v>
      </c>
      <c r="B66" s="30" t="s">
        <v>108</v>
      </c>
      <c r="C66" s="2">
        <v>15</v>
      </c>
      <c r="D66" s="2">
        <v>539</v>
      </c>
      <c r="E66" s="1" t="s">
        <v>23</v>
      </c>
      <c r="F66" s="2">
        <f t="shared" si="1"/>
        <v>8085</v>
      </c>
      <c r="G66" s="9"/>
      <c r="H66" s="8"/>
    </row>
    <row r="67" spans="1:8" ht="73.5" customHeight="1">
      <c r="A67" s="17">
        <v>63</v>
      </c>
      <c r="B67" s="30" t="s">
        <v>109</v>
      </c>
      <c r="C67" s="2">
        <v>15</v>
      </c>
      <c r="D67" s="2">
        <v>493</v>
      </c>
      <c r="E67" s="1" t="s">
        <v>23</v>
      </c>
      <c r="F67" s="2">
        <f t="shared" si="1"/>
        <v>7395</v>
      </c>
      <c r="G67" s="9"/>
      <c r="H67" s="8"/>
    </row>
    <row r="68" spans="1:8" ht="65.25" customHeight="1">
      <c r="A68" s="17">
        <v>64</v>
      </c>
      <c r="B68" s="30" t="s">
        <v>110</v>
      </c>
      <c r="C68" s="2">
        <v>8</v>
      </c>
      <c r="D68" s="2">
        <v>815</v>
      </c>
      <c r="E68" s="1" t="s">
        <v>17</v>
      </c>
      <c r="F68" s="2">
        <f t="shared" si="1"/>
        <v>6520</v>
      </c>
      <c r="G68" s="9"/>
      <c r="H68" s="8"/>
    </row>
    <row r="69" spans="1:8" ht="117.75" customHeight="1">
      <c r="A69" s="6">
        <v>65</v>
      </c>
      <c r="B69" s="30" t="s">
        <v>111</v>
      </c>
      <c r="C69" s="2">
        <v>8</v>
      </c>
      <c r="D69" s="2">
        <v>555</v>
      </c>
      <c r="E69" s="1" t="s">
        <v>17</v>
      </c>
      <c r="F69" s="2">
        <f t="shared" si="1"/>
        <v>4440</v>
      </c>
      <c r="G69" s="9"/>
      <c r="H69" s="8"/>
    </row>
    <row r="70" spans="1:8" ht="275.25" customHeight="1">
      <c r="A70" s="16">
        <v>66</v>
      </c>
      <c r="B70" s="30" t="s">
        <v>112</v>
      </c>
      <c r="C70" s="2">
        <v>45</v>
      </c>
      <c r="D70" s="2">
        <v>177</v>
      </c>
      <c r="E70" s="1" t="s">
        <v>27</v>
      </c>
      <c r="F70" s="2">
        <f t="shared" si="1"/>
        <v>7965</v>
      </c>
      <c r="G70" s="9"/>
      <c r="H70" s="8"/>
    </row>
    <row r="71" spans="1:8" ht="50.25" customHeight="1">
      <c r="A71" s="6">
        <v>67</v>
      </c>
      <c r="B71" s="30" t="s">
        <v>113</v>
      </c>
      <c r="C71" s="2">
        <v>20</v>
      </c>
      <c r="D71" s="2">
        <v>101</v>
      </c>
      <c r="E71" s="1" t="s">
        <v>27</v>
      </c>
      <c r="F71" s="2">
        <f t="shared" si="1"/>
        <v>2020</v>
      </c>
      <c r="G71" s="9"/>
      <c r="H71" s="8"/>
    </row>
    <row r="72" spans="1:8" ht="50.25" customHeight="1">
      <c r="A72" s="6">
        <v>68</v>
      </c>
      <c r="B72" s="30" t="s">
        <v>114</v>
      </c>
      <c r="C72" s="2">
        <v>20</v>
      </c>
      <c r="D72" s="2">
        <v>137</v>
      </c>
      <c r="E72" s="1" t="s">
        <v>27</v>
      </c>
      <c r="F72" s="2">
        <f t="shared" ref="F72:F99" si="2">ROUND(C72*D72,2)</f>
        <v>2740</v>
      </c>
      <c r="G72" s="9"/>
      <c r="H72" s="8"/>
    </row>
    <row r="73" spans="1:8" ht="68.25" customHeight="1">
      <c r="A73" s="17">
        <v>69</v>
      </c>
      <c r="B73" s="30" t="s">
        <v>115</v>
      </c>
      <c r="C73" s="2">
        <v>4</v>
      </c>
      <c r="D73" s="2">
        <v>778</v>
      </c>
      <c r="E73" s="1" t="s">
        <v>17</v>
      </c>
      <c r="F73" s="2">
        <f t="shared" si="2"/>
        <v>3112</v>
      </c>
      <c r="G73" s="9"/>
      <c r="H73" s="8"/>
    </row>
    <row r="74" spans="1:8" ht="63" customHeight="1">
      <c r="A74" s="17">
        <v>70</v>
      </c>
      <c r="B74" s="30" t="s">
        <v>116</v>
      </c>
      <c r="C74" s="2">
        <v>2</v>
      </c>
      <c r="D74" s="2">
        <v>5128</v>
      </c>
      <c r="E74" s="1" t="s">
        <v>23</v>
      </c>
      <c r="F74" s="2">
        <f t="shared" si="2"/>
        <v>10256</v>
      </c>
      <c r="G74" s="9"/>
      <c r="H74" s="8"/>
    </row>
    <row r="75" spans="1:8" ht="65.25" customHeight="1">
      <c r="A75" s="17">
        <v>71</v>
      </c>
      <c r="B75" s="30" t="s">
        <v>117</v>
      </c>
      <c r="C75" s="2">
        <v>2</v>
      </c>
      <c r="D75" s="2">
        <v>96</v>
      </c>
      <c r="E75" s="1" t="s">
        <v>23</v>
      </c>
      <c r="F75" s="2">
        <f t="shared" si="2"/>
        <v>192</v>
      </c>
      <c r="G75" s="9"/>
      <c r="H75" s="8"/>
    </row>
    <row r="76" spans="1:8" ht="54" customHeight="1">
      <c r="A76" s="17">
        <v>72</v>
      </c>
      <c r="B76" s="30" t="s">
        <v>118</v>
      </c>
      <c r="C76" s="2">
        <v>4</v>
      </c>
      <c r="D76" s="2">
        <v>19</v>
      </c>
      <c r="E76" s="1" t="s">
        <v>17</v>
      </c>
      <c r="F76" s="2">
        <f t="shared" si="2"/>
        <v>76</v>
      </c>
      <c r="G76" s="9"/>
      <c r="H76" s="8"/>
    </row>
    <row r="77" spans="1:8" ht="68.25" customHeight="1">
      <c r="A77" s="17">
        <v>73</v>
      </c>
      <c r="B77" s="30" t="s">
        <v>119</v>
      </c>
      <c r="C77" s="2">
        <v>50</v>
      </c>
      <c r="D77" s="2">
        <v>292</v>
      </c>
      <c r="E77" s="1" t="s">
        <v>27</v>
      </c>
      <c r="F77" s="2">
        <f t="shared" si="2"/>
        <v>14600</v>
      </c>
      <c r="G77" s="9"/>
      <c r="H77" s="8"/>
    </row>
    <row r="78" spans="1:8" ht="25.5">
      <c r="A78" s="17">
        <v>74</v>
      </c>
      <c r="B78" s="30" t="s">
        <v>120</v>
      </c>
      <c r="C78" s="2">
        <v>16</v>
      </c>
      <c r="D78" s="2">
        <v>85</v>
      </c>
      <c r="E78" s="1" t="s">
        <v>17</v>
      </c>
      <c r="F78" s="2">
        <f t="shared" si="2"/>
        <v>1360</v>
      </c>
      <c r="G78" s="9"/>
      <c r="H78" s="8"/>
    </row>
    <row r="79" spans="1:8">
      <c r="A79" s="17">
        <v>75</v>
      </c>
      <c r="B79" s="30" t="s">
        <v>28</v>
      </c>
      <c r="C79" s="2">
        <v>20</v>
      </c>
      <c r="D79" s="2">
        <v>85</v>
      </c>
      <c r="E79" s="1" t="s">
        <v>17</v>
      </c>
      <c r="F79" s="2">
        <f t="shared" si="2"/>
        <v>1700</v>
      </c>
      <c r="G79" s="9"/>
      <c r="H79" s="8"/>
    </row>
    <row r="80" spans="1:8">
      <c r="A80" s="17">
        <v>76</v>
      </c>
      <c r="B80" s="30" t="s">
        <v>29</v>
      </c>
      <c r="C80" s="2">
        <v>10</v>
      </c>
      <c r="D80" s="2">
        <v>195</v>
      </c>
      <c r="E80" s="1" t="s">
        <v>17</v>
      </c>
      <c r="F80" s="2">
        <f t="shared" si="2"/>
        <v>1950</v>
      </c>
      <c r="G80" s="9"/>
      <c r="H80" s="8"/>
    </row>
    <row r="81" spans="1:8">
      <c r="A81" s="17">
        <v>77</v>
      </c>
      <c r="B81" s="30" t="s">
        <v>30</v>
      </c>
      <c r="C81" s="2">
        <v>10</v>
      </c>
      <c r="D81" s="2">
        <v>89</v>
      </c>
      <c r="E81" s="1" t="s">
        <v>17</v>
      </c>
      <c r="F81" s="2">
        <f t="shared" si="2"/>
        <v>890</v>
      </c>
      <c r="G81" s="9"/>
      <c r="H81" s="8"/>
    </row>
    <row r="82" spans="1:8">
      <c r="A82" s="17">
        <v>78</v>
      </c>
      <c r="B82" s="30" t="s">
        <v>31</v>
      </c>
      <c r="C82" s="2">
        <v>7</v>
      </c>
      <c r="D82" s="2">
        <v>147</v>
      </c>
      <c r="E82" s="1" t="s">
        <v>17</v>
      </c>
      <c r="F82" s="2">
        <f t="shared" si="2"/>
        <v>1029</v>
      </c>
      <c r="G82" s="9"/>
      <c r="H82" s="8"/>
    </row>
    <row r="83" spans="1:8">
      <c r="A83" s="17">
        <v>79</v>
      </c>
      <c r="B83" s="30" t="s">
        <v>32</v>
      </c>
      <c r="C83" s="2">
        <v>30</v>
      </c>
      <c r="D83" s="2">
        <v>21</v>
      </c>
      <c r="E83" s="1" t="s">
        <v>17</v>
      </c>
      <c r="F83" s="2">
        <f t="shared" si="2"/>
        <v>630</v>
      </c>
      <c r="G83" s="9"/>
      <c r="H83" s="8"/>
    </row>
    <row r="84" spans="1:8" ht="25.5">
      <c r="A84" s="17">
        <v>80</v>
      </c>
      <c r="B84" s="30" t="s">
        <v>33</v>
      </c>
      <c r="C84" s="2">
        <v>10</v>
      </c>
      <c r="D84" s="2">
        <v>142</v>
      </c>
      <c r="E84" s="1" t="s">
        <v>17</v>
      </c>
      <c r="F84" s="2">
        <f t="shared" si="2"/>
        <v>1420</v>
      </c>
      <c r="G84" s="9"/>
      <c r="H84" s="8"/>
    </row>
    <row r="85" spans="1:8">
      <c r="A85" s="17">
        <v>81</v>
      </c>
      <c r="B85" s="30" t="s">
        <v>34</v>
      </c>
      <c r="C85" s="2">
        <v>14</v>
      </c>
      <c r="D85" s="2">
        <v>144</v>
      </c>
      <c r="E85" s="1" t="s">
        <v>17</v>
      </c>
      <c r="F85" s="2">
        <f t="shared" si="2"/>
        <v>2016</v>
      </c>
      <c r="G85" s="9"/>
      <c r="H85" s="8"/>
    </row>
    <row r="86" spans="1:8">
      <c r="A86" s="17">
        <v>82</v>
      </c>
      <c r="B86" s="30" t="s">
        <v>35</v>
      </c>
      <c r="C86" s="2">
        <v>30</v>
      </c>
      <c r="D86" s="2">
        <v>17</v>
      </c>
      <c r="E86" s="1" t="s">
        <v>17</v>
      </c>
      <c r="F86" s="2">
        <f t="shared" si="2"/>
        <v>510</v>
      </c>
      <c r="G86" s="9"/>
      <c r="H86" s="8"/>
    </row>
    <row r="87" spans="1:8">
      <c r="A87" s="17">
        <v>83</v>
      </c>
      <c r="B87" s="30" t="s">
        <v>36</v>
      </c>
      <c r="C87" s="2">
        <v>1</v>
      </c>
      <c r="D87" s="2">
        <v>187</v>
      </c>
      <c r="E87" s="1" t="s">
        <v>37</v>
      </c>
      <c r="F87" s="2">
        <f t="shared" si="2"/>
        <v>187</v>
      </c>
      <c r="G87" s="9"/>
      <c r="H87" s="8"/>
    </row>
    <row r="88" spans="1:8">
      <c r="A88" s="17">
        <v>84</v>
      </c>
      <c r="B88" s="30" t="s">
        <v>121</v>
      </c>
      <c r="C88" s="2">
        <v>1</v>
      </c>
      <c r="D88" s="2">
        <v>103</v>
      </c>
      <c r="E88" s="1" t="s">
        <v>38</v>
      </c>
      <c r="F88" s="2">
        <f t="shared" si="2"/>
        <v>103</v>
      </c>
      <c r="G88" s="9"/>
      <c r="H88" s="8"/>
    </row>
    <row r="89" spans="1:8" ht="111" customHeight="1">
      <c r="A89" s="6">
        <v>85</v>
      </c>
      <c r="B89" s="30" t="s">
        <v>122</v>
      </c>
      <c r="C89" s="2">
        <v>50</v>
      </c>
      <c r="D89" s="2">
        <v>84</v>
      </c>
      <c r="E89" s="1" t="s">
        <v>16</v>
      </c>
      <c r="F89" s="2">
        <f t="shared" si="2"/>
        <v>4200</v>
      </c>
      <c r="G89" s="9"/>
      <c r="H89" s="8"/>
    </row>
    <row r="90" spans="1:8" ht="170.25" customHeight="1">
      <c r="A90" s="6">
        <v>86</v>
      </c>
      <c r="B90" s="30" t="s">
        <v>123</v>
      </c>
      <c r="C90" s="2">
        <v>30</v>
      </c>
      <c r="D90" s="2">
        <v>188</v>
      </c>
      <c r="E90" s="1" t="s">
        <v>16</v>
      </c>
      <c r="F90" s="2">
        <f t="shared" si="2"/>
        <v>5640</v>
      </c>
      <c r="G90" s="9"/>
      <c r="H90" s="8"/>
    </row>
    <row r="91" spans="1:8">
      <c r="A91" s="17">
        <v>87</v>
      </c>
      <c r="B91" s="30" t="s">
        <v>124</v>
      </c>
      <c r="C91" s="2">
        <v>6</v>
      </c>
      <c r="D91" s="2">
        <v>95</v>
      </c>
      <c r="E91" s="1" t="s">
        <v>16</v>
      </c>
      <c r="F91" s="2">
        <f t="shared" si="2"/>
        <v>570</v>
      </c>
      <c r="G91" s="9"/>
      <c r="H91" s="8"/>
    </row>
    <row r="92" spans="1:8">
      <c r="A92" s="17">
        <v>88</v>
      </c>
      <c r="B92" s="30" t="s">
        <v>39</v>
      </c>
      <c r="C92" s="2">
        <v>2</v>
      </c>
      <c r="D92" s="2">
        <v>78</v>
      </c>
      <c r="E92" s="1" t="s">
        <v>16</v>
      </c>
      <c r="F92" s="2">
        <f t="shared" si="2"/>
        <v>156</v>
      </c>
      <c r="G92" s="9"/>
      <c r="H92" s="8"/>
    </row>
    <row r="93" spans="1:8" ht="334.5" customHeight="1">
      <c r="A93" s="6">
        <v>89</v>
      </c>
      <c r="B93" s="30" t="s">
        <v>125</v>
      </c>
      <c r="C93" s="2">
        <v>7</v>
      </c>
      <c r="D93" s="2">
        <v>6841</v>
      </c>
      <c r="E93" s="1" t="s">
        <v>23</v>
      </c>
      <c r="F93" s="2">
        <f t="shared" si="2"/>
        <v>47887</v>
      </c>
      <c r="G93" s="9"/>
      <c r="H93" s="8"/>
    </row>
    <row r="94" spans="1:8" ht="408.75" customHeight="1">
      <c r="A94" s="6">
        <v>90</v>
      </c>
      <c r="B94" s="30" t="s">
        <v>126</v>
      </c>
      <c r="C94" s="2">
        <v>1</v>
      </c>
      <c r="D94" s="2">
        <v>45953</v>
      </c>
      <c r="E94" s="1" t="s">
        <v>23</v>
      </c>
      <c r="F94" s="2">
        <f t="shared" si="2"/>
        <v>45953</v>
      </c>
      <c r="G94" s="9"/>
      <c r="H94" s="8"/>
    </row>
    <row r="95" spans="1:8" ht="327.75" customHeight="1">
      <c r="A95" s="6">
        <v>91</v>
      </c>
      <c r="B95" s="30" t="s">
        <v>127</v>
      </c>
      <c r="C95" s="2">
        <v>1</v>
      </c>
      <c r="D95" s="2">
        <v>15516</v>
      </c>
      <c r="E95" s="1" t="s">
        <v>23</v>
      </c>
      <c r="F95" s="2">
        <f t="shared" si="2"/>
        <v>15516</v>
      </c>
      <c r="G95" s="9"/>
      <c r="H95" s="8"/>
    </row>
    <row r="96" spans="1:8" ht="77.25" customHeight="1">
      <c r="A96" s="17">
        <v>92</v>
      </c>
      <c r="B96" s="30" t="s">
        <v>128</v>
      </c>
      <c r="C96" s="2">
        <v>16</v>
      </c>
      <c r="D96" s="2">
        <v>430</v>
      </c>
      <c r="E96" s="1" t="s">
        <v>23</v>
      </c>
      <c r="F96" s="2">
        <f t="shared" si="2"/>
        <v>6880</v>
      </c>
      <c r="G96" s="9"/>
      <c r="H96" s="8"/>
    </row>
    <row r="97" spans="1:8" ht="96" customHeight="1">
      <c r="A97" s="17">
        <v>93</v>
      </c>
      <c r="B97" s="30" t="s">
        <v>129</v>
      </c>
      <c r="C97" s="2">
        <v>6</v>
      </c>
      <c r="D97" s="2">
        <v>484</v>
      </c>
      <c r="E97" s="1" t="s">
        <v>17</v>
      </c>
      <c r="F97" s="2">
        <f t="shared" si="2"/>
        <v>2904</v>
      </c>
      <c r="G97" s="9"/>
      <c r="H97" s="8"/>
    </row>
    <row r="98" spans="1:8" ht="50.25" customHeight="1">
      <c r="A98" s="17">
        <v>94</v>
      </c>
      <c r="B98" s="30" t="s">
        <v>130</v>
      </c>
      <c r="C98" s="2">
        <v>10</v>
      </c>
      <c r="D98" s="2">
        <v>58</v>
      </c>
      <c r="E98" s="1" t="s">
        <v>17</v>
      </c>
      <c r="F98" s="2">
        <f t="shared" si="2"/>
        <v>580</v>
      </c>
      <c r="G98" s="9"/>
      <c r="H98" s="8"/>
    </row>
    <row r="99" spans="1:8" ht="75.75" customHeight="1">
      <c r="A99" s="6">
        <v>95</v>
      </c>
      <c r="B99" s="30" t="s">
        <v>131</v>
      </c>
      <c r="C99" s="2">
        <v>5</v>
      </c>
      <c r="D99" s="2">
        <v>341</v>
      </c>
      <c r="E99" s="1" t="s">
        <v>17</v>
      </c>
      <c r="F99" s="2">
        <f t="shared" si="2"/>
        <v>1705</v>
      </c>
      <c r="G99" s="9"/>
      <c r="H99" s="8"/>
    </row>
    <row r="100" spans="1:8">
      <c r="A100" s="6"/>
      <c r="B100" s="31"/>
      <c r="C100" s="2"/>
      <c r="D100" s="2" t="s">
        <v>41</v>
      </c>
      <c r="E100" s="18" t="s">
        <v>72</v>
      </c>
      <c r="F100" s="19">
        <f>ROUND(SUM(F4:F99),2)</f>
        <v>1512182.18</v>
      </c>
      <c r="G100" s="9"/>
      <c r="H100" s="8"/>
    </row>
    <row r="101" spans="1:8">
      <c r="A101" s="6"/>
      <c r="B101" s="46" t="s">
        <v>71</v>
      </c>
      <c r="C101" s="47"/>
      <c r="D101" s="48"/>
      <c r="E101" s="18" t="s">
        <v>72</v>
      </c>
      <c r="F101" s="20">
        <f>ROUND(18/100*F100,2)</f>
        <v>272192.78999999998</v>
      </c>
    </row>
    <row r="102" spans="1:8">
      <c r="A102" s="21"/>
      <c r="B102" s="45" t="s">
        <v>73</v>
      </c>
      <c r="C102" s="43"/>
      <c r="D102" s="44"/>
      <c r="E102" s="18" t="s">
        <v>72</v>
      </c>
      <c r="F102" s="22">
        <f>ROUND(SUM(F100:F101),2)</f>
        <v>1784374.97</v>
      </c>
    </row>
    <row r="103" spans="1:8">
      <c r="A103" s="21"/>
      <c r="B103" s="45" t="s">
        <v>74</v>
      </c>
      <c r="C103" s="49"/>
      <c r="D103" s="50"/>
      <c r="E103" s="18" t="s">
        <v>72</v>
      </c>
      <c r="F103" s="20">
        <f>ROUND(1/100*F102,2)</f>
        <v>17843.75</v>
      </c>
    </row>
    <row r="104" spans="1:8">
      <c r="A104" s="21"/>
      <c r="B104" s="42" t="s">
        <v>40</v>
      </c>
      <c r="C104" s="43"/>
      <c r="D104" s="44"/>
      <c r="E104" s="18" t="s">
        <v>72</v>
      </c>
      <c r="F104" s="20">
        <f>ROUND(3/100*F102,2)</f>
        <v>53531.25</v>
      </c>
    </row>
    <row r="105" spans="1:8">
      <c r="A105" s="23"/>
      <c r="B105" s="36" t="s">
        <v>75</v>
      </c>
      <c r="C105" s="37"/>
      <c r="D105" s="38"/>
      <c r="E105" s="24" t="s">
        <v>72</v>
      </c>
      <c r="F105" s="25">
        <f>ROUND(SUM(F102:F104),2)</f>
        <v>1855749.97</v>
      </c>
    </row>
    <row r="106" spans="1:8" ht="15.75">
      <c r="A106" s="26"/>
      <c r="B106" s="39" t="s">
        <v>68</v>
      </c>
      <c r="C106" s="40"/>
      <c r="D106" s="41"/>
      <c r="E106" s="27" t="s">
        <v>72</v>
      </c>
      <c r="F106" s="28">
        <f>ROUND(F105,0)</f>
        <v>1855750</v>
      </c>
    </row>
    <row r="110" spans="1:8">
      <c r="B110" s="54" t="s">
        <v>133</v>
      </c>
      <c r="E110" s="33" t="s">
        <v>135</v>
      </c>
      <c r="F110" s="33"/>
    </row>
    <row r="111" spans="1:8">
      <c r="B111" s="55" t="s">
        <v>134</v>
      </c>
      <c r="E111" s="34" t="s">
        <v>134</v>
      </c>
      <c r="F111" s="34"/>
    </row>
  </sheetData>
  <mergeCells count="10">
    <mergeCell ref="E110:F110"/>
    <mergeCell ref="E111:F111"/>
    <mergeCell ref="A1:F1"/>
    <mergeCell ref="B105:D105"/>
    <mergeCell ref="B106:D106"/>
    <mergeCell ref="B104:D104"/>
    <mergeCell ref="B102:D102"/>
    <mergeCell ref="B101:D101"/>
    <mergeCell ref="B103:D103"/>
    <mergeCell ref="A2:F2"/>
  </mergeCells>
  <pageMargins left="0.31496062992125984" right="0.19685039370078741" top="0.43307086614173229" bottom="0.39370078740157483" header="0.31496062992125984" footer="0.47244094488188981"/>
  <pageSetup paperSize="9" scale="75" fitToHeight="0" orientation="portrait" r:id="rId1"/>
  <rowBreaks count="10" manualBreakCount="10">
    <brk id="11" max="5" man="1"/>
    <brk id="14" max="5" man="1"/>
    <brk id="20" max="5" man="1"/>
    <brk id="27" max="5" man="1"/>
    <brk id="35" max="5" man="1"/>
    <brk id="41" max="5" man="1"/>
    <brk id="58" max="5" man="1"/>
    <brk id="64" max="5" man="1"/>
    <brk id="76" max="5" man="1"/>
    <brk id="9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2025-06-18T06:39:16Z</dcterms:modified>
</cp:coreProperties>
</file>