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240" yWindow="105" windowWidth="14805" windowHeight="8010"/>
  </bookViews>
  <sheets>
    <sheet name="Sheet3" sheetId="3" r:id="rId1"/>
  </sheets>
  <definedNames>
    <definedName name="_xlnm.Print_Area" localSheetId="0">Sheet3!$A$1:$F$107</definedName>
    <definedName name="_xlnm.Print_Titles" localSheetId="0">Sheet3!$2:$2</definedName>
  </definedNames>
  <calcPr calcId="124519" iterate="1"/>
</workbook>
</file>

<file path=xl/calcChain.xml><?xml version="1.0" encoding="utf-8"?>
<calcChain xmlns="http://schemas.openxmlformats.org/spreadsheetml/2006/main">
  <c r="F96" i="3"/>
  <c r="F95"/>
  <c r="F73"/>
  <c r="F67"/>
  <c r="F63"/>
  <c r="F34"/>
  <c r="F33"/>
  <c r="F30"/>
  <c r="F28"/>
  <c r="F27"/>
  <c r="F26"/>
  <c r="F25"/>
  <c r="F20"/>
  <c r="F16"/>
  <c r="F15"/>
  <c r="F14"/>
  <c r="F11"/>
  <c r="F10"/>
  <c r="F9"/>
  <c r="G14"/>
  <c r="I14"/>
  <c r="F94" l="1"/>
  <c r="F93"/>
  <c r="F92"/>
  <c r="F91"/>
  <c r="F90"/>
  <c r="F89"/>
  <c r="F88"/>
  <c r="F87"/>
  <c r="F86"/>
  <c r="F85"/>
  <c r="F84"/>
  <c r="F83"/>
  <c r="F82"/>
  <c r="F81"/>
  <c r="F80"/>
  <c r="F79"/>
  <c r="F78"/>
  <c r="F77"/>
  <c r="F76"/>
  <c r="F75"/>
  <c r="F74"/>
  <c r="F72"/>
  <c r="F71"/>
  <c r="F70"/>
  <c r="F69"/>
  <c r="F68"/>
  <c r="F66"/>
  <c r="F65"/>
  <c r="F64"/>
  <c r="F62"/>
  <c r="F61"/>
  <c r="F60"/>
  <c r="F59"/>
  <c r="F58"/>
  <c r="F57"/>
  <c r="F56"/>
  <c r="F55"/>
  <c r="F54"/>
  <c r="F53"/>
  <c r="F52"/>
  <c r="F51"/>
  <c r="F49"/>
  <c r="F48"/>
  <c r="F47"/>
  <c r="F46"/>
  <c r="F45"/>
  <c r="F44"/>
  <c r="F43"/>
  <c r="F42"/>
  <c r="F41"/>
  <c r="F40"/>
  <c r="F39"/>
  <c r="F38"/>
  <c r="F37"/>
  <c r="F36"/>
  <c r="F35"/>
  <c r="F32"/>
  <c r="F31"/>
  <c r="F29"/>
  <c r="F24"/>
  <c r="F23"/>
  <c r="F22"/>
  <c r="F21"/>
  <c r="F19"/>
  <c r="F18"/>
  <c r="F17"/>
  <c r="F13"/>
  <c r="F12"/>
  <c r="F8"/>
  <c r="F7"/>
  <c r="F6"/>
  <c r="F5"/>
  <c r="F4"/>
  <c r="F3"/>
  <c r="F97" s="1"/>
  <c r="F99" l="1"/>
  <c r="F98"/>
  <c r="F100" s="1"/>
  <c r="F103" l="1"/>
  <c r="F101"/>
  <c r="F102" s="1"/>
  <c r="F104" s="1"/>
  <c r="F105" s="1"/>
  <c r="A52" l="1"/>
  <c r="A53" s="1"/>
  <c r="A54" s="1"/>
  <c r="A55" s="1"/>
  <c r="A56" s="1"/>
  <c r="A57" s="1"/>
  <c r="A58" s="1"/>
  <c r="A59" s="1"/>
  <c r="A60" s="1"/>
  <c r="A61" s="1"/>
  <c r="A62" s="1"/>
  <c r="A63" s="1"/>
  <c r="A64" s="1"/>
  <c r="A65" s="1"/>
  <c r="A66" s="1"/>
  <c r="A67" s="1"/>
  <c r="A68" s="1"/>
  <c r="A69" s="1"/>
  <c r="A70" s="1"/>
  <c r="A71" s="1"/>
  <c r="A72" s="1"/>
  <c r="A73" s="1"/>
  <c r="A74" s="1"/>
  <c r="A75" s="1"/>
  <c r="A76" s="1"/>
  <c r="A77" s="1"/>
  <c r="A78" s="1"/>
  <c r="A79" s="1"/>
  <c r="A80" s="1"/>
  <c r="A81" s="1"/>
  <c r="A82" s="1"/>
  <c r="A83" s="1"/>
  <c r="A84" s="1"/>
  <c r="A85" s="1"/>
  <c r="A86" s="1"/>
  <c r="A87" s="1"/>
  <c r="A88" s="1"/>
  <c r="A89" s="1"/>
  <c r="A90" s="1"/>
  <c r="A91" s="1"/>
  <c r="A92" s="1"/>
  <c r="A93" s="1"/>
  <c r="A94" s="1"/>
  <c r="A95" s="1"/>
  <c r="A96" s="1"/>
  <c r="A47"/>
</calcChain>
</file>

<file path=xl/sharedStrings.xml><?xml version="1.0" encoding="utf-8"?>
<sst xmlns="http://schemas.openxmlformats.org/spreadsheetml/2006/main" count="202" uniqueCount="131">
  <si>
    <t>SL.NO</t>
  </si>
  <si>
    <r>
      <rPr>
        <sz val="10"/>
        <rFont val="Calibri"/>
        <family val="1"/>
      </rPr>
      <t>Item Description &amp; Item No.</t>
    </r>
  </si>
  <si>
    <r>
      <rPr>
        <sz val="10"/>
        <rFont val="Calibri"/>
        <family val="1"/>
      </rPr>
      <t>Quantity</t>
    </r>
  </si>
  <si>
    <r>
      <rPr>
        <sz val="10"/>
        <rFont val="Calibri"/>
        <family val="1"/>
      </rPr>
      <t>Rate</t>
    </r>
  </si>
  <si>
    <r>
      <rPr>
        <sz val="10"/>
        <rFont val="Calibri"/>
        <family val="1"/>
      </rPr>
      <t>Unit</t>
    </r>
  </si>
  <si>
    <r>
      <rPr>
        <sz val="10"/>
        <rFont val="Calibri"/>
        <family val="1"/>
      </rPr>
      <t>Ammount</t>
    </r>
  </si>
  <si>
    <r>
      <rPr>
        <sz val="9"/>
        <rFont val="Calibri"/>
        <family val="1"/>
      </rPr>
      <t xml:space="preserve">Earth work in filling in foundation trenches or plinth with good earth, in layers not exceeding 150 mm. including watering and ramming etc. layer by layer complete. (Payment to be made on the basis of measurement of finished quantity of work).
</t>
    </r>
    <r>
      <rPr>
        <sz val="9"/>
        <rFont val="Calibri"/>
        <family val="1"/>
      </rPr>
      <t>(a) With earth obtained from excavation of foundation. PWD Building Works schedule, Page - 1, Item -3.a</t>
    </r>
  </si>
  <si>
    <r>
      <rPr>
        <sz val="10"/>
        <rFont val="Calibri"/>
        <family val="1"/>
      </rPr>
      <t>Sqm</t>
    </r>
  </si>
  <si>
    <r>
      <rPr>
        <sz val="10"/>
        <rFont val="Calibri"/>
        <family val="1"/>
      </rPr>
      <t>Cum</t>
    </r>
  </si>
  <si>
    <t>m3</t>
  </si>
  <si>
    <t>Sq.M.</t>
  </si>
  <si>
    <r>
      <rPr>
        <sz val="10"/>
        <rFont val="Calibri"/>
        <family val="1"/>
      </rPr>
      <t>M.T.</t>
    </r>
  </si>
  <si>
    <t>Cu.m</t>
  </si>
  <si>
    <r>
      <rPr>
        <sz val="9"/>
        <rFont val="Calibri"/>
        <family val="1"/>
      </rPr>
      <t xml:space="preserve">Labour for Chipping of concrete surface before taking up Plastering work.
</t>
    </r>
    <r>
      <rPr>
        <sz val="9"/>
        <rFont val="Calibri"/>
        <family val="1"/>
      </rPr>
      <t>PWD Building Works schedule, P-192, It-1</t>
    </r>
  </si>
  <si>
    <r>
      <rPr>
        <sz val="10"/>
        <rFont val="Calibri"/>
        <family val="1"/>
      </rPr>
      <t>Mtr</t>
    </r>
  </si>
  <si>
    <r>
      <rPr>
        <sz val="9"/>
        <rFont val="Calibri"/>
        <family val="1"/>
      </rPr>
      <t xml:space="preserve">Anodised aluminium barrel / tower / socket bolt (full covered) of approved manufactured from extruded section conforming to I.S. 204/74 fitted and fixed with cadmium plated screws . (vii) 225mm long x 10mm dia. bolt.
</t>
    </r>
    <r>
      <rPr>
        <sz val="9"/>
        <rFont val="Calibri"/>
        <family val="1"/>
      </rPr>
      <t>PWD Building Works schedule,  P-144, It No. 26 (vii)</t>
    </r>
  </si>
  <si>
    <r>
      <rPr>
        <sz val="10"/>
        <rFont val="Calibri"/>
        <family val="1"/>
      </rPr>
      <t>Each</t>
    </r>
  </si>
  <si>
    <r>
      <rPr>
        <sz val="9"/>
        <rFont val="Calibri"/>
        <family val="1"/>
      </rPr>
      <t xml:space="preserve">Iron butt hinges of approved quality fitted and fixed with steel screws, with ISI mark. (viii) 100mm X 75mm X 3.50mm.
</t>
    </r>
    <r>
      <rPr>
        <sz val="9"/>
        <rFont val="Calibri"/>
        <family val="1"/>
      </rPr>
      <t>PWD Building Works schedule, P-140, It No. -5 (viii)</t>
    </r>
  </si>
  <si>
    <r>
      <rPr>
        <sz val="9"/>
        <rFont val="Calibri"/>
        <family val="1"/>
      </rPr>
      <t xml:space="preserve">Anodised aluminium decorative handle (hexagonal / fluted) of approed quality fitted and fixed complete.
</t>
    </r>
    <r>
      <rPr>
        <sz val="9"/>
        <rFont val="Calibri"/>
        <family val="1"/>
      </rPr>
      <t xml:space="preserve">(i) 150mm plate x 10mm dia rod x 12mm hexagonal/fluted.
</t>
    </r>
    <r>
      <rPr>
        <sz val="9"/>
        <rFont val="Calibri"/>
        <family val="1"/>
      </rPr>
      <t>PWD Building Works schedule,  Page -146 . Item no-31,(i)</t>
    </r>
  </si>
  <si>
    <r>
      <rPr>
        <sz val="10"/>
        <rFont val="Calibri"/>
        <family val="1"/>
      </rPr>
      <t>Qntl</t>
    </r>
  </si>
  <si>
    <r>
      <rPr>
        <sz val="9"/>
        <rFont val="Calibri"/>
        <family val="1"/>
      </rPr>
      <t xml:space="preserve">a) Priming one coat on steel or other metal surface with synthetic oil bound primer of approved quality including smoothening surfaces by sand papering etc.
</t>
    </r>
    <r>
      <rPr>
        <sz val="9"/>
        <rFont val="Calibri"/>
        <family val="1"/>
      </rPr>
      <t>PWD Building Works schedule, P/200   Item-1(a)</t>
    </r>
  </si>
  <si>
    <r>
      <rPr>
        <sz val="9"/>
        <rFont val="Calibri"/>
        <family val="1"/>
      </rPr>
      <t xml:space="preserve">(A) Painting with best quality synthetic enamel paint of approved make and brand including smoothening surface by sand papering etc. including using of approved putty etc. on the surface, if necessary :
</t>
    </r>
    <r>
      <rPr>
        <sz val="9"/>
        <rFont val="Calibri"/>
        <family val="1"/>
      </rPr>
      <t xml:space="preserve">(b) On steel or other metal surface :
</t>
    </r>
    <r>
      <rPr>
        <sz val="9"/>
        <rFont val="Calibri"/>
        <family val="1"/>
      </rPr>
      <t xml:space="preserve">(iv) Two coats (with any shade except white)
</t>
    </r>
    <r>
      <rPr>
        <sz val="9"/>
        <rFont val="Calibri"/>
        <family val="1"/>
      </rPr>
      <t>PWD Building Works schedule, P-200   Item-2(b)(iv)</t>
    </r>
  </si>
  <si>
    <r>
      <rPr>
        <sz val="10"/>
        <rFont val="Calibri"/>
        <family val="1"/>
      </rPr>
      <t>M</t>
    </r>
  </si>
  <si>
    <r>
      <rPr>
        <sz val="9"/>
        <rFont val="Calibri"/>
        <family val="1"/>
      </rPr>
      <t>ii) Louvered Section.</t>
    </r>
  </si>
  <si>
    <r>
      <rPr>
        <sz val="9"/>
        <rFont val="Calibri"/>
        <family val="1"/>
      </rPr>
      <t>iii) Cleat angle ( Non-annodized).</t>
    </r>
  </si>
  <si>
    <r>
      <rPr>
        <sz val="10"/>
        <rFont val="Calibri"/>
        <family val="1"/>
      </rPr>
      <t>Sq.M.</t>
    </r>
  </si>
  <si>
    <r>
      <rPr>
        <sz val="9"/>
        <rFont val="Calibri"/>
        <family val="1"/>
      </rPr>
      <t xml:space="preserve">Painting block letters or digits in Black Japan or any approved paint as per direction.
</t>
    </r>
    <r>
      <rPr>
        <sz val="9"/>
        <rFont val="Calibri"/>
        <family val="1"/>
      </rPr>
      <t xml:space="preserve">e) Size above 7.5 cm. and upto 10 cm.
</t>
    </r>
    <r>
      <rPr>
        <sz val="9"/>
        <rFont val="Calibri"/>
        <family val="1"/>
      </rPr>
      <t>PWD Building Works schedule,  P-268, It-17(e)</t>
    </r>
  </si>
  <si>
    <r>
      <rPr>
        <sz val="11"/>
        <rFont val="Times New Roman"/>
        <family val="1"/>
      </rPr>
      <t>Each</t>
    </r>
  </si>
  <si>
    <r>
      <rPr>
        <sz val="9"/>
        <rFont val="Calibri"/>
        <family val="1"/>
      </rPr>
      <t xml:space="preserve">x) Ficus blakii (F. Vivicon) well branched (Bushy) of height 120cm - 135 cm in earthen pot of size 30cm.
</t>
    </r>
    <r>
      <rPr>
        <sz val="9"/>
        <rFont val="Calibri"/>
        <family val="1"/>
      </rPr>
      <t>PWD Building Works schedule,  Page -261, It- 9 (x)</t>
    </r>
  </si>
  <si>
    <r>
      <rPr>
        <sz val="9"/>
        <rFont val="Calibri"/>
        <family val="1"/>
      </rPr>
      <t xml:space="preserve">xxvi) Areca Palm 4 - 5 suckers of height 90 cm to 105 cm in earthen pots of size 25 cm.
</t>
    </r>
    <r>
      <rPr>
        <sz val="9"/>
        <rFont val="Calibri"/>
        <family val="1"/>
      </rPr>
      <t>PWD Building Works schedule, Page -261, It- 9 (xxvi)</t>
    </r>
  </si>
  <si>
    <t xml:space="preserve">                    SANITARY AND PLUMBING WORKS</t>
  </si>
  <si>
    <r>
      <rPr>
        <sz val="9"/>
        <rFont val="Calibri"/>
        <family val="1"/>
      </rPr>
      <t xml:space="preserve">Supplying, fitting and fixing Anglo-Indian W.C. in white glazed vitreous china ware of approved make complete in position with necessary bolts, nuts etc.
</t>
    </r>
    <r>
      <rPr>
        <sz val="9"/>
        <rFont val="Calibri"/>
        <family val="1"/>
      </rPr>
      <t xml:space="preserve">a) With 'P' trap (with vent)
</t>
    </r>
    <r>
      <rPr>
        <sz val="9"/>
        <rFont val="Calibri"/>
        <family val="1"/>
      </rPr>
      <t>PWD S&amp;P Schedule,  page-79, item no -3 (a)</t>
    </r>
  </si>
  <si>
    <r>
      <rPr>
        <sz val="9"/>
        <rFont val="Calibri"/>
        <family val="1"/>
      </rPr>
      <t xml:space="preserve">Supplying, fitting and fixing Closet seat of approved make with lid and C.P.
</t>
    </r>
    <r>
      <rPr>
        <sz val="9"/>
        <rFont val="Calibri"/>
        <family val="1"/>
      </rPr>
      <t xml:space="preserve">hinges, rubber buffer and brass screws complete .(b) Anglo Indian
</t>
    </r>
    <r>
      <rPr>
        <sz val="9"/>
        <rFont val="Calibri"/>
        <family val="1"/>
      </rPr>
      <t xml:space="preserve">(i) Plastic (hallow type) White
</t>
    </r>
    <r>
      <rPr>
        <sz val="9"/>
        <rFont val="Calibri"/>
        <family val="1"/>
      </rPr>
      <t>PWD S&amp;P Schedule,  page-81,item no 10.b.i</t>
    </r>
  </si>
  <si>
    <r>
      <rPr>
        <sz val="9"/>
        <rFont val="Calibri"/>
        <family val="1"/>
      </rPr>
      <t xml:space="preserve">Supplying, fitting and fixing Flat back urinal (half stall urinal) in white vitreous chinaware of approved make in position with brass screws on 75 mm X 75 mm X 75 mm wooden blocks complete
</t>
    </r>
    <r>
      <rPr>
        <sz val="9"/>
        <rFont val="Calibri"/>
        <family val="1"/>
      </rPr>
      <t xml:space="preserve">(ii) 470 mm X 280 mm X 340 mm
</t>
    </r>
    <r>
      <rPr>
        <sz val="9"/>
        <rFont val="Calibri"/>
        <family val="1"/>
      </rPr>
      <t>PWD S&amp;P Schedule, page.80,item no-6/(ii)</t>
    </r>
  </si>
  <si>
    <r>
      <rPr>
        <sz val="11"/>
        <rFont val="Times New Roman"/>
        <family val="1"/>
      </rPr>
      <t>Nos</t>
    </r>
  </si>
  <si>
    <t>Supplying fitting and fixing pedestal of approved make for wash basin ( White )                                                                                   PWD S&amp;P Schedule,  P-41, It 3</t>
  </si>
  <si>
    <t>Each</t>
  </si>
  <si>
    <r>
      <rPr>
        <sz val="9"/>
        <rFont val="Calibri"/>
        <family val="1"/>
      </rPr>
      <t xml:space="preserve">Supplying,fitting and fixing approved brand P.V.C. CONNECTOR white flexible, with both ends coupling with heavy brass C.P. nut, 15 mm dia.,
</t>
    </r>
    <r>
      <rPr>
        <sz val="9"/>
        <rFont val="Calibri"/>
        <family val="1"/>
      </rPr>
      <t xml:space="preserve">(iii) 600 mm long
</t>
    </r>
    <r>
      <rPr>
        <sz val="9"/>
        <rFont val="Calibri"/>
        <family val="1"/>
      </rPr>
      <t>PWD S&amp;P Schedule,  Page No.-43 Item No.-9-iii  PWD,</t>
    </r>
  </si>
  <si>
    <r>
      <rPr>
        <sz val="9"/>
        <rFont val="Calibri"/>
        <family val="1"/>
      </rPr>
      <t xml:space="preserve">Supplying,fitting and fixing approved brand 32 mm dia.P.V.C. waste pipe, with PVC coupling at one end fitted with necessary clamps.
</t>
    </r>
    <r>
      <rPr>
        <sz val="9"/>
        <rFont val="Calibri"/>
        <family val="1"/>
      </rPr>
      <t xml:space="preserve">(iv) 1050 mm long each
</t>
    </r>
    <r>
      <rPr>
        <sz val="9"/>
        <rFont val="Calibri"/>
        <family val="1"/>
      </rPr>
      <t>PWD S&amp;P Schedule, Page No.-43 Item No. 10-iv</t>
    </r>
  </si>
  <si>
    <r>
      <rPr>
        <sz val="9"/>
        <rFont val="Calibri"/>
        <family val="1"/>
      </rPr>
      <t xml:space="preserve">(f) Hand Shower(Health Faucet) with 1mtr Fexible Tube with Wall Hook(Equivalent to Code No.573 &amp; Model -ALLIED of Jaquar or similar).
</t>
    </r>
    <r>
      <rPr>
        <sz val="9"/>
        <rFont val="Calibri"/>
        <family val="1"/>
      </rPr>
      <t>PWD S&amp;P Schedule, Page No.-3 Item No.- 3 f,</t>
    </r>
  </si>
  <si>
    <r>
      <rPr>
        <sz val="9"/>
        <rFont val="Calibri"/>
        <family val="1"/>
      </rPr>
      <t xml:space="preserve">(a) (i) Chromium plated Bib Cock short body (Equivalent to Code No. 511 &amp; Model - Tropical / Sumthing Special of ESSCO or similar brand).
</t>
    </r>
    <r>
      <rPr>
        <sz val="9"/>
        <rFont val="Calibri"/>
        <family val="1"/>
      </rPr>
      <t>PWD S&amp;P Schedule, Page No.-6 Item No.-7-a-i</t>
    </r>
  </si>
  <si>
    <r>
      <rPr>
        <sz val="9"/>
        <rFont val="Calibri"/>
        <family val="1"/>
      </rPr>
      <t>Chromium plated angular Stop Cock with wall flange (Equivalent to Code No. 5053 &amp; Model - Florentine of Jaquar or similar brand). PWD S&amp;P Schedule, Page No.-6 Item No.-7-d-i,</t>
    </r>
  </si>
  <si>
    <r>
      <rPr>
        <sz val="11"/>
        <rFont val="Times New Roman"/>
        <family val="1"/>
      </rPr>
      <t>Mtr</t>
    </r>
  </si>
  <si>
    <r>
      <rPr>
        <sz val="9"/>
        <rFont val="Calibri"/>
        <family val="1"/>
      </rPr>
      <t xml:space="preserve">(a) (a) For Exposed Work PVC Pipes, 15 mm
</t>
    </r>
    <r>
      <rPr>
        <sz val="9"/>
        <rFont val="Calibri"/>
        <family val="1"/>
      </rPr>
      <t>Page No.-12 Item No.-19-i(a),  PWD,VOL-II , 2017-18</t>
    </r>
  </si>
  <si>
    <r>
      <rPr>
        <sz val="9"/>
        <rFont val="Calibri"/>
        <family val="1"/>
      </rPr>
      <t xml:space="preserve">(b) For Concealed Work PVC Pipes, 15 mm
</t>
    </r>
    <r>
      <rPr>
        <sz val="9"/>
        <rFont val="Calibri"/>
        <family val="1"/>
      </rPr>
      <t>Page No.-12 Item No.-19-i(b),  PWD,VOL-II , 2017-18</t>
    </r>
  </si>
  <si>
    <r>
      <rPr>
        <sz val="10"/>
        <rFont val="Calibri"/>
        <family val="1"/>
      </rPr>
      <t xml:space="preserve">Supplying and fitting fixing of gunmetal wheel valve of approved brand and make tested to 21 Kg per sq. cm. 25 mm dia(E5)
</t>
    </r>
    <r>
      <rPr>
        <sz val="10"/>
        <rFont val="Calibri"/>
        <family val="1"/>
      </rPr>
      <t>PWD S&amp;P Schedule,  P-5 It-5,vii),</t>
    </r>
  </si>
  <si>
    <r>
      <rPr>
        <sz val="9"/>
        <rFont val="Calibri"/>
        <family val="1"/>
      </rPr>
      <t xml:space="preserve">Supplying P.V.C. water storage tank of approved quality with closed top with lid (Black) - Multilayer
</t>
    </r>
    <r>
      <rPr>
        <sz val="9"/>
        <rFont val="Calibri"/>
        <family val="1"/>
      </rPr>
      <t xml:space="preserve">(b) 1000 litre capacity
</t>
    </r>
    <r>
      <rPr>
        <sz val="9"/>
        <rFont val="Calibri"/>
        <family val="1"/>
      </rPr>
      <t>PWD S&amp;P Schedule,  page.37,item no-6 (b)</t>
    </r>
  </si>
  <si>
    <r>
      <rPr>
        <sz val="9"/>
        <rFont val="Calibri"/>
        <family val="1"/>
      </rPr>
      <t xml:space="preserve">Labour for hoisting plastic water storage tank.
</t>
    </r>
    <r>
      <rPr>
        <sz val="9"/>
        <rFont val="Calibri"/>
        <family val="1"/>
      </rPr>
      <t xml:space="preserve">(i) Upto 1500 litre capacity.
</t>
    </r>
    <r>
      <rPr>
        <sz val="9"/>
        <rFont val="Calibri"/>
        <family val="1"/>
      </rPr>
      <t xml:space="preserve">(a) Upto 1st story from G.L.
</t>
    </r>
    <r>
      <rPr>
        <sz val="9"/>
        <rFont val="Calibri"/>
        <family val="1"/>
      </rPr>
      <t>PWD S&amp;P Schedule,  page.37,item no-10 (i)(a)</t>
    </r>
  </si>
  <si>
    <r>
      <rPr>
        <sz val="9"/>
        <rFont val="Calibri"/>
        <family val="1"/>
      </rPr>
      <t xml:space="preserve">Labour for punching hole in plastic water storage tank upto 50 mm dia.
</t>
    </r>
    <r>
      <rPr>
        <sz val="9"/>
        <rFont val="Calibri"/>
        <family val="1"/>
      </rPr>
      <t>PWD S&amp;P Schedule, (P. No. - 38, Item. No. - 13</t>
    </r>
  </si>
  <si>
    <r>
      <rPr>
        <sz val="9"/>
        <rFont val="Calibri"/>
        <family val="1"/>
      </rPr>
      <t xml:space="preserve">Supply of UPVC pipes (B Type) &amp; fittings conforming to IS-13592- 1992.(A) (i) Single Socketed 3 Meter Length, (b) 110 mm
</t>
    </r>
    <r>
      <rPr>
        <sz val="9"/>
        <rFont val="Calibri"/>
        <family val="1"/>
      </rPr>
      <t>PWD S&amp;P Schedule,  Page No.-68 Item No. 23,(A)(i)(b)</t>
    </r>
  </si>
  <si>
    <r>
      <rPr>
        <sz val="10"/>
        <rFont val="Calibri"/>
        <family val="1"/>
      </rPr>
      <t xml:space="preserve">(B) Fittings
</t>
    </r>
    <r>
      <rPr>
        <sz val="10"/>
        <rFont val="Calibri"/>
        <family val="1"/>
      </rPr>
      <t>(i) Coupler, (b) 110 mm</t>
    </r>
  </si>
  <si>
    <r>
      <rPr>
        <sz val="10"/>
        <rFont val="Calibri"/>
        <family val="1"/>
      </rPr>
      <t>(ii) Plain Tee, (b) 110 mm</t>
    </r>
  </si>
  <si>
    <r>
      <rPr>
        <sz val="10"/>
        <rFont val="Calibri"/>
        <family val="1"/>
      </rPr>
      <t>(iii) Door Tee, (b) 110 mm</t>
    </r>
  </si>
  <si>
    <r>
      <rPr>
        <sz val="10"/>
        <rFont val="Calibri"/>
        <family val="1"/>
      </rPr>
      <t>ix) Bend 45º, (b) 110 mm</t>
    </r>
  </si>
  <si>
    <r>
      <rPr>
        <sz val="10"/>
        <rFont val="Calibri"/>
        <family val="1"/>
      </rPr>
      <t>xi) Door Bend (T.S.), (b) 110 mm</t>
    </r>
  </si>
  <si>
    <r>
      <rPr>
        <sz val="10"/>
        <rFont val="Calibri"/>
        <family val="1"/>
      </rPr>
      <t>xvi) Pipe Clip, (b) 110 mm</t>
    </r>
  </si>
  <si>
    <r>
      <rPr>
        <sz val="10"/>
        <rFont val="Calibri"/>
        <family val="1"/>
      </rPr>
      <t>xvii) W.C. Connector (150 mm long) 125 X 110(W/WC Ring) 75 mm</t>
    </r>
  </si>
  <si>
    <r>
      <rPr>
        <sz val="10"/>
        <rFont val="Calibri"/>
        <family val="1"/>
      </rPr>
      <t>xxxi) Plain Floor Trap with Top tile &amp; Strainer 75 mm</t>
    </r>
  </si>
  <si>
    <r>
      <rPr>
        <sz val="10"/>
        <rFont val="Calibri"/>
        <family val="1"/>
      </rPr>
      <t>L) Rubber Ring, (b) 110 mm</t>
    </r>
  </si>
  <si>
    <r>
      <rPr>
        <sz val="10"/>
        <rFont val="Calibri"/>
        <family val="1"/>
      </rPr>
      <t>C)Rubber Lubricant 500 ML</t>
    </r>
  </si>
  <si>
    <r>
      <rPr>
        <sz val="8.5"/>
        <rFont val="Calibri"/>
        <family val="1"/>
      </rPr>
      <t>500 ML</t>
    </r>
  </si>
  <si>
    <r>
      <rPr>
        <sz val="10"/>
        <rFont val="Calibri"/>
        <family val="1"/>
      </rPr>
      <t>D)Solvent Cement 250 ML</t>
    </r>
  </si>
  <si>
    <r>
      <rPr>
        <sz val="8.5"/>
        <rFont val="Calibri"/>
        <family val="1"/>
      </rPr>
      <t>250 ML</t>
    </r>
  </si>
  <si>
    <r>
      <rPr>
        <sz val="9"/>
        <rFont val="Calibri"/>
        <family val="1"/>
      </rPr>
      <t xml:space="preserve">Labour for fitting and fixing U.P.V.C. pipes for above ground work including cost of jointing materials etc. fitting and fixing all necessary specials, cutting pipes, cutting holes in  total pipeline including specials. (B) Under ground, (ii) 110 mm dia.
</t>
    </r>
    <r>
      <rPr>
        <sz val="9"/>
        <rFont val="Calibri"/>
        <family val="1"/>
      </rPr>
      <t>PWD S&amp;P Schedule, (P. - 74, Item. No. - 24 (B)</t>
    </r>
  </si>
  <si>
    <r>
      <rPr>
        <sz val="10"/>
        <rFont val="Calibri"/>
        <family val="1"/>
      </rPr>
      <t>B) UPVC Fittings: c) Bend 87.5 degree (i) 75 mm. Dia.</t>
    </r>
  </si>
  <si>
    <r>
      <rPr>
        <sz val="10"/>
        <rFont val="Calibri"/>
        <family val="1"/>
      </rPr>
      <t>B) UPVC Fittings: d) Shoe (i) 75 mm. Dia.</t>
    </r>
  </si>
  <si>
    <r>
      <rPr>
        <sz val="9"/>
        <rFont val="Calibri"/>
        <family val="1"/>
      </rPr>
      <t xml:space="preserve">Constructing Inspection pit of inside measurement 600mm X 600mm X upto 600mm (depth) with 250 mm thick 1st. class brick work in cement mortar (1:4) on all sides, bottom of the pit consisting of 100 mm thick cement concrete (1:3:6) with stone chips over a layer of jhama brick flat soling,15 mm thick (1:4) cement plaster to inside walls and out-side walls upto G.L. and 20 mm.thick (1:4) plaster to bottom of the pit, providing necessary invert with cement concrete (1:3:6) with stone chips as per direction, neat cement finishing to entire internal surfaces, top of the pit covered with 100 mm thick R.C.C. slab (1:1.5:3) with stone chips and necessary reinforcements upto 1% and shuttering including 6 mm thick cement plaster (1:4) in all external surfaces of the slab and one 560 mm dia. R.C.C. manhole cover of approved make supplied, fitted and fixed in the slab with necessary fittings, necessary earthwork in excavation in all sorts  of soil, filling sides of the pit with earth and removing spoils after work complete in all respect with all costs of labour and materials.
</t>
    </r>
    <r>
      <rPr>
        <sz val="9"/>
        <rFont val="Calibri"/>
        <family val="1"/>
      </rPr>
      <t xml:space="preserve">i) With Pakur variety (Other than SAIL/TATA/RINL).
</t>
    </r>
    <r>
      <rPr>
        <sz val="9"/>
        <rFont val="Calibri"/>
        <family val="1"/>
      </rPr>
      <t>PWD S&amp;P Schedule,  S.P.87,Item No-1/(i), 7th Corrigenda Volume ii</t>
    </r>
  </si>
  <si>
    <r>
      <rPr>
        <sz val="8.5"/>
        <rFont val="Calibri"/>
        <family val="1"/>
      </rPr>
      <t xml:space="preserve">Construction of septic tank of different capacities as per approved drawing with 1st class brick work in cement mortar (1:4) including two 560 mm dia. R.C.C. manhole cover(heavy type)of approved make supplied, fitted and fixed in the 100mm thick R.C.C (1:1.5:3) top slab with necessary fittings, 20mm thick cement plaster (4 : 1) with neat cement finish to the internal surfaces and 15 mm thick cement plaster (4 : 1) to outside wall upto 200 mm below G.L floor finished with 25 mm thick grey artificial stone over 100 mm thick R.C.C(1:1.5:3) bottom slab including supplying, fitting and fixing all necessry specials, fittings,
</t>
    </r>
    <r>
      <rPr>
        <sz val="8.5"/>
        <rFont val="Calibri"/>
        <family val="1"/>
      </rPr>
      <t xml:space="preserve">S.W. tees, C.I. foot rest etc. including excavation earth in all sorts of  soil, shoring, bailing out and pumping out water as necessary, ramming, dressing the bed and fefilling the sides of the tanks with earth, removing spoils, filling up the chamber with clear water, removing foreign materials from the chamber and including constructing attached inspection pit as per approved drawing and connecting all necessary pipes, joints etc. with internal plaster work and artificial stone flooring is to be done with admixture of water proofing compound @ 0.5% by weight of cement with all costs of labour and materials.
</t>
    </r>
    <r>
      <rPr>
        <sz val="8.5"/>
        <rFont val="Calibri"/>
        <family val="1"/>
      </rPr>
      <t xml:space="preserve">(ii) For 20 users
</t>
    </r>
    <r>
      <rPr>
        <sz val="8.5"/>
        <rFont val="Calibri"/>
        <family val="1"/>
      </rPr>
      <t>A) With Pakur variety. (JSW/JSPL/SHYAM/SRMB/ELECTROSTEEL/SSL) PWD S&amp;P Schedule, S.P.88,Item No-3(ii)(A)      7th Corrigenda Volume ii</t>
    </r>
  </si>
  <si>
    <r>
      <rPr>
        <sz val="8.5"/>
        <rFont val="Calibri"/>
        <family val="1"/>
      </rPr>
      <t xml:space="preserve">Construction of circular soak well 2.5 metre deep in all types of sandy soils with dry brick work upto 1.6 metre from the bottom having 150 mm intermediate cement brick work (1:4) band all round and cement brick work (1:4) upto 0.90 metre from top with 20mm thick cement plastering (1:4) to inside face upto the depth of cement brick work, 15mm thick cement plaster (1:4) on outer face from top of the well upto G.L. and 6 mm thick cement plaster (1:4) on top of the R.C.C. cover slab including filling
</t>
    </r>
    <r>
      <rPr>
        <sz val="8.5"/>
        <rFont val="Calibri"/>
        <family val="1"/>
      </rPr>
      <t xml:space="preserve">bottom 1.00 metre of inside of the well with brick metal (50 mm to 63 mm size) including R.C.C. cover slab of 100 mm thick with cement conc (1:1.5:3) with stone chips with necessary reinforcement and shuttering including one 560 mm dia. R.C.C.
</t>
    </r>
    <r>
      <rPr>
        <sz val="8.5"/>
        <rFont val="Calibri"/>
        <family val="1"/>
      </rPr>
      <t xml:space="preserve">manhole cover (heavy type)of approved make supplied, fitted and fixed in the cover slab with necessary fittings, making nacessary arrangements for pipe connections, excavation of well including shoring, dewatering and removing the exess earth from the premises as per direction complete in all respect with all costs of labour and materials. With 250 mm thick dry brick work and 250 mm thick cement brick work (1:6) and
</t>
    </r>
    <r>
      <rPr>
        <sz val="8.5"/>
        <rFont val="Calibri"/>
        <family val="1"/>
      </rPr>
      <t xml:space="preserve">1.00m inside dia.
</t>
    </r>
    <r>
      <rPr>
        <sz val="8.5"/>
        <rFont val="Calibri"/>
        <family val="1"/>
      </rPr>
      <t xml:space="preserve">(Other than SAIL/TATA/RINL)
</t>
    </r>
    <r>
      <rPr>
        <sz val="8.5"/>
        <rFont val="Calibri"/>
        <family val="1"/>
      </rPr>
      <t>S.P.89,Item No-4 7th Corrigenda Volume ii</t>
    </r>
  </si>
  <si>
    <r>
      <rPr>
        <sz val="9"/>
        <rFont val="Calibri"/>
        <family val="1"/>
      </rPr>
      <t xml:space="preserve">Supplying, fitting and fixing towel rail with two brackets.
</t>
    </r>
    <r>
      <rPr>
        <sz val="9"/>
        <rFont val="Calibri"/>
        <family val="1"/>
      </rPr>
      <t xml:space="preserve">(a) C.P. over brass
</t>
    </r>
    <r>
      <rPr>
        <sz val="9"/>
        <rFont val="Calibri"/>
        <family val="1"/>
      </rPr>
      <t>(ii) 25 mm dia. and 600 mm long                                                PWD S&amp;P Schedule,   p No 82    I No- 22 (a)(ii)</t>
    </r>
  </si>
  <si>
    <r>
      <rPr>
        <sz val="8.5"/>
        <rFont val="Calibri"/>
        <family val="1"/>
      </rPr>
      <t xml:space="preserve">Supplying, fitting and fixing soap holder.
</t>
    </r>
    <r>
      <rPr>
        <sz val="8.5"/>
        <rFont val="Calibri"/>
        <family val="1"/>
      </rPr>
      <t xml:space="preserve">(b) Fibre glass
</t>
    </r>
    <r>
      <rPr>
        <sz val="8.5"/>
        <rFont val="Calibri"/>
        <family val="1"/>
      </rPr>
      <t>Sanitary and plumbing work schedule P-82, It-18(b)</t>
    </r>
  </si>
  <si>
    <r>
      <rPr>
        <sz val="8.5"/>
        <rFont val="Calibri"/>
        <family val="1"/>
      </rPr>
      <t xml:space="preserve">Supplying, fitting and fixing glass shelf with aluminium guard rails.
</t>
    </r>
    <r>
      <rPr>
        <sz val="8.5"/>
        <rFont val="Calibri"/>
        <family val="1"/>
      </rPr>
      <t xml:space="preserve">(a) Ordinary type with 5.5 mm sheet glass
</t>
    </r>
    <r>
      <rPr>
        <sz val="8.5"/>
        <rFont val="Calibri"/>
        <family val="1"/>
      </rPr>
      <t xml:space="preserve">(i) 450 mm X 125 mm
</t>
    </r>
    <r>
      <rPr>
        <sz val="8.5"/>
        <rFont val="Calibri"/>
        <family val="1"/>
      </rPr>
      <t>Sanitary and plumbing work schedule P-81, It-16(a)(i)</t>
    </r>
  </si>
  <si>
    <t>Add S.G.S.T. @</t>
  </si>
  <si>
    <t>Add C.G.S.T. @</t>
  </si>
  <si>
    <r>
      <rPr>
        <sz val="10"/>
        <rFont val="Calibri"/>
        <family val="1"/>
      </rPr>
      <t>Cost Of Civil Work</t>
    </r>
  </si>
  <si>
    <r>
      <rPr>
        <sz val="10"/>
        <rFont val="Calibri"/>
        <family val="1"/>
      </rPr>
      <t>Add Contengency @3%</t>
    </r>
  </si>
  <si>
    <t>Total Amount Including L.W.C. and contengency</t>
  </si>
  <si>
    <r>
      <rPr>
        <sz val="10"/>
        <rFont val="Calibri"/>
        <family val="1"/>
      </rPr>
      <t>Say Rs.</t>
    </r>
  </si>
  <si>
    <t>Sq.m</t>
  </si>
  <si>
    <t>sq.m</t>
  </si>
  <si>
    <t>m2</t>
  </si>
  <si>
    <t xml:space="preserve">Dry Destempering interial walls or ceilling including cleaning, washing, smoothening surface (b) two coats 
PWD Building Works schedule,  Page -196 , Item no- 9(b)  .                                                                                             </t>
  </si>
  <si>
    <t xml:space="preserve">Supplying and planting of different plants / trees (supplying well grown plants  bushy and healthy, minimum height as specified i.e. exposed height including all leads and lifts, carriage, handling, manuring applying pesticide and fertilizer etc. 
i) Furcaria Veriegated 10 to 12 leaves in height 20-30 cm in earthen pot of size 25 cm </t>
  </si>
  <si>
    <t>Supplying fitting and fixing squating plate with integrated flushing in white vitreous set in cement concrete (6:3:1) with jhama chips complete.               ( Payment of concrete will be paid seperately )          ( I ) 450 mm x 350 mm</t>
  </si>
  <si>
    <t>each</t>
  </si>
  <si>
    <t xml:space="preserve">Earth work in excavation of foundation trenches or  drains, in all sorts of soil (including mixed soil but excluding laterite or sandstone) including removing, spreading or stacking the spoils within a lead of 75 m. as directed. The item includes necessary trimming the sides of trenches, levelling, dressing and ramming the bottom, bailing out water as required complete.
(a) Depth of excavation not exceeding 1,500 mm. PWD Building Works schedule Page - 1, Item -2.a                                                                                                                </t>
  </si>
  <si>
    <t xml:space="preserve">Ordinary Cement concrete (mix 1:1.5:3) with graded stone chips (20 mm nominal size) excluding shuttering and reinforcement,if any, in ground floor as per relevant IS codes.
a) Pakur Variety /Chandil Variety
PWD Building Works schedule, p-26 Item 10 a (Rate Analysis)                                                  </t>
  </si>
  <si>
    <t xml:space="preserve">(A) Filling in foundation or plinth by silver sand in layers not exceeding 150 mm as directed and consolidating the same by thorough saturation with water, ramming complete including the cost of supply of sand. (payment to be made on measurement of finished quantity)
PWD Building Works schedule, Page - 2, Item -4.a                             </t>
  </si>
  <si>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(f) 25 mm to 30 mm shuttering without staging in foundation
PWD Building Works schedule, Page -42, Item- 36.f                                   </t>
  </si>
  <si>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(a) 25 mm to 30 mm thick wooden shuttering as per decision &amp; direction of Engineer-In-Charge.
PWD Building Works schedule, Page -42, Item- 36.a                       </t>
  </si>
  <si>
    <t xml:space="preserve">Reinforcement for reinforced concrete work in all sorts of structures including distribution bars, stirrups, binders etc initial straightening and  removal of loose rust (if necessary), cutting to requisite length, hooking and bending to correct shape, placing in proper position and binding with 16 gauge black annealed wire at every intersection, complete as per drawing and direction. (a) For works in foundation and upto roof of ground floor/upto 4 m.
(i) Tor steel/Mild Steel  , JSPL/SWAYN/ELETRO/STEEL
PWD Building Works schedule, Page - 43, Item - 40.a.i.1( Corri. 10th Page-01, Date-23-01-2020) (Rate Analysis)                                                                                                                                                 Item  no   , </t>
  </si>
  <si>
    <t xml:space="preserve">Brick work with 1st class bricks in cement mortar (1:4)
(a) Foundation and plinth  groung floor
PWD Building Works schedule, Page -15, Item-7.a (Rate Analysis)                                                                                                 </t>
  </si>
  <si>
    <t xml:space="preserve">Brick work with 1st class bricks in cement mortar (1:4)
(b) superstructure  groung floor
PWD Building Works schedule, Page -15, Item-7.b (Rate Analysis)                                                                                                 </t>
  </si>
  <si>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 With 1:6 cement mortar
(c) 15 mm thick plaster
PWD Building Works schedule, P-189 It- No. 1  (Rate Analysis)                                              </t>
  </si>
  <si>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(ii) With 1:4 cement mortar                                                                  (c) 10 mm thick plaster
PWD Building Works schedule, P-189 It- No. 1 (ii)(c) (Rate Analysis)                                                                                                      </t>
  </si>
  <si>
    <t xml:space="preserve">Supplying, fitting and fixing fibre reinforced polymer (FRP) Composite door frame as per approved section with glass fibre reinforced plastic moulded skins and a special sandwich core, so as to impart monolitaheic composite structure as per approved technology of Department of Science and Technology (DST) to safisfy IS: 4020 door testing performance criteria..                    (i) 66mm x 90mm
PWD Building Works schedule,  P-115, It - 3 (i)                                 </t>
  </si>
  <si>
    <t xml:space="preserve">Supplying, fitting &amp; fixing fibre reinforced polymer (FRP) Composite door shutters as per approved design with glass fibre reinforced plastic moulded skins and a special sandwich core, so as to impart monolitaheic composite structure as per approved technology of Department of Science and Technology (DST) to satisfy IS:4020 door testing performance criteria. In ground floor.
ii) 25 mm thick P-125, It- 14(ii)                                                                </t>
  </si>
  <si>
    <t xml:space="preserve">Rendering the Surface of walls and ceiling with White Cement base WATER PROOF wall putty of approved make &amp; brand.(1.5 mm thick)     In Ground Floor
PWD Building Works schedule,  PWD, P- 198, I - 5                                 </t>
  </si>
  <si>
    <t xml:space="preserve">(a) M.S.or W.I. Ornamental grill of approved design joints continuously welded with M.S, W.I. Flats and bars of windows, railing etc. fitted and fixed with necessary screws and lugs in ground floor..
(i)  Grill weighing above 10 Kg./sq.mtr and up to 16 Kg./sq. mtr. PWD Building Works schedule,  P-104  Item-13 A (i) (3rd Corrigendam Page No 91)                                                                      </t>
  </si>
  <si>
    <t xml:space="preserve">Neat cement punning about 1.5 mm thick in wall ,dado, window sills, floors etc  .   Note cement 0.152 m3/100 m2    </t>
  </si>
  <si>
    <t>Add Labour Welfare Cess. @</t>
  </si>
  <si>
    <t>Total Amount Including L.abour Welfare Cess.</t>
  </si>
  <si>
    <t>Supplying, fitting and fixing 10 litre P.V.C. low-down cistern conforming to I.S. specification with P.V.C. fittings complete,C.I. brackets including two coats of painting to bracket etc.
PWD S&amp;P Schedule, Page No.-36 Item No.-2,</t>
  </si>
  <si>
    <t xml:space="preserve">Single Brick Flat Soling of picked jhama bricks including ramming and dressing bed to proper level and filling joints with local sand. PWD Building Works schedule, Page- 14, Item - 1  ( Corri. Page-01, Date-04-06-2018)                                                                                </t>
  </si>
  <si>
    <t xml:space="preserve">Cement concrete with graded jhama khoa (30 mm size) excluding shuttering In ground floor and foundation. (a) 1:3:6 proportion. PWD Building Works schedule, Page -23, Item -B.1.a, ( Corri. Page- 09, Date-04-06-2018)          
Rate Analysis1  ( Corri. Page-01, Date-04-06-2018)                                                                     </t>
  </si>
  <si>
    <t xml:space="preserve">25mm. thick damp proof course with cement concrete with stone chips (1:1.5:3) [with graded stone aggregate 10 mm nominal size] and admixture of water proofing compound as per manufacturer's specification followed by two coat of polymer based paint, (1st coat after 4 to 5 days of concrete laying and 2 nd coat just before brick masonry work) as directed (cost of water proofing compound &amp; polymer based paint to be paid separately).( Chequering not required over concrete or painted surface). [Note:
- Waterproofing as per item 9, polymer based paint as per item 8
(a) of subhead C of Section (C).
PWD Building Works schedule, Page -47, Item -1 (Rate Analysis)                                                                                                  </t>
  </si>
  <si>
    <t xml:space="preserve">125 mm brick work with 1st classbricks in cement morter ( 1:4) in ground floor.                                                                                               PWD Building Works schedule, Page -16, Item-16,cori page -3, date -04.06.2018  (Rate Analysis)                                                                                                                                                                                                                                                                                   </t>
  </si>
  <si>
    <t>Supplying and laying polythine sheet ( 150 gm/sq.m ) over dampproof course or beloe flooring or roof terracing or foundation or foundation trenches.                                     
PWD Building Works schedule, Page -47, Item-3</t>
  </si>
  <si>
    <t xml:space="preserve">Artificial stone in floor ,dado,staircaseetc with cement morter (1:2:4)with stone chips lsied in panels as directed with topping made with ordinary or white cement (as necessary) and marbel dust in proportion (1:2) in cluding smooth finishing and rounding off corners including raking out joints or roughening of concrete surface and application of cement slurry before flooring works using cement @ 1.75 kg/ sq.m all complete including all materials and labour.                                                                   In ground floor  3 mm thick topping  using gray cement                               (ii)25 mm
PWD Building Works schedule, p-48 Item 6(ii)                               </t>
  </si>
  <si>
    <t xml:space="preserve">Collapsible gate with 40 mm x 10 mm x 6 mm Tee as top and bottom guide rail , 20 mm x 10 mm x 2 mm vertical channels 100 mm apartin fullt stretched position 20m  x 5 mm MS flats as collapsible bracings properly reveted and washered including 38 mm steel roller including locking arrangements , fitted and fixed in position with lugs set in cement concrete including cutting necessary hikes chasing etc in walls , floors etc and making good all damages .
PWD Building Works schedule, Page -106, Item- .18                                                                                                              </t>
  </si>
  <si>
    <t>Iron hasp bolt of approved quality fitted and fixed complete (oxidised) with 16mm dia rod with concrete bolt and round fitting.
b) 250mm long.
PWD Building Works schedule, Page -141 . Item no-10 b)</t>
  </si>
  <si>
    <t xml:space="preserve">Applying interrior grade Acrylic Primer of approved quality and brand on plastered and concrete surface old or new surface to receive Distemper Acrylic emulsion paint including scraping and prepairing the surface thoroughly , complete as per manufacturer's specification and as per direction of the E-I-C ( Ground Floor )   ( b ) Two Coats          
PWD Building Works schedule,  Page -74 , Item no- 46(i)  .                                                                                                          </t>
  </si>
  <si>
    <t xml:space="preserve">Applying exterior grade Acrylic Primer of approved quality and brand on plastered or concrete surface old or new surface to receive Decorative Textured (Martt Finish) or Smooth Finish Acrylic exterior emulsion paint including scraping and prepairing the surface thoroughly , complete as per manufacturer's specification and as per direction of the EIC in Ground Floor (b) two coats.
PWD Building Works schedule,  Page -196 , Item no- 8(b)                        
</t>
  </si>
  <si>
    <t xml:space="preserve">Supplying and laying chequered tiles of any shede and of approved quality with (1:1.5:3) cement concrete laied in pannels or patterns as directed in pavement ,footpath etc including necessary underlay 25 mm thick (avg)cement morter (1:3) complete in all respect with all labour and materials .( Using cement slurry @4.4kg/sq.m at back side and @2.4 kg/sq.m for joint filling ).      PWD Building Works schedule,  Page -74 , Item no- 46(i) .     25 mm thick                </t>
  </si>
  <si>
    <t xml:space="preserve">Protective and Decorative Acrylic Exterior emulsion paint of approved quality, as per manufacturer's specification and as per dirction of EIC to be applied overf Acrylic primer as required. The rate includes cost of materials, labour, scaffolding and all incedental charges but excluding the cost of primer in ground floor (two coats)(a) normal acrylic emulsion.                                                                                     
PWD Building Works schedule,  Page -197 , Item no- 17(a)
</t>
  </si>
  <si>
    <t>(b) Priming one coat on timber or plastered surface with synthetic oil bound primer of approved quality including smoothening surfaces by sand papering etc.  
PWD Building Works schedule,  Page -200  . Item no- 1 (b)</t>
  </si>
  <si>
    <t>(A) Painting with best quality synthetic enamel paint of approved make and brand including smoothening surface by sand papering etc. including using of approved putty etc. on the surface, if necessary :                                                                                   Page -
200  . Item no- 1 (b)
(a) On timber or plastered surface :
With super gloss (hi-gloss) -
(iv) Two coats (with any shade except white)
PWD Building Works schedule,  Page -200 . Item no- 2(A)(a)(iv)</t>
  </si>
  <si>
    <t xml:space="preserve">Supplying and laying true to line and level vitrified tiles of approved brand (size not less than 600 mm X 600 mm X 10 mm thick) in floor, skirting etc. set in 20 mm sand cement mortar (1:4) and 2 mm thick cement slurry back side of tiles using cement @ 2.91Kg./sqM or using polymerised adhesive (6 mm thick layer applied directly over finished artificial stone floor/Mosaic etc without any backing course) laid after application slurry using 1.75 Kg of cement per sqM below mortar only, joints grouted with admixture of white cement and colouring  Pigment to match with colour of tiles / epoxy
grout materials of approved make as directed and removal of wax coating of top surface of tiles with warm water and polishing the tiles using soft and dry cloth upto mirror finish complete including the cost of materials, labour and all other incidental charges complete true to the manufacturer's specification and direction of Engineer-in-Charge. (White cement, synthetic adhesive and grout material to be supplied by the contrr]e)
I (I) With application slurry @1.75 kg/ Sq.m, 20 mm sand cement mortar (1:4) &amp; 2 mm thick cement slurry at back side of tiles, 0.2 kg/ Sq.m white cement for joint filling with pigment.
(A) Deep Colour &amp; White
PWD Building Works schedule, Page-66   Item-36 (A)   ( 3rd                      Floor     </t>
  </si>
  <si>
    <t xml:space="preserve">Supplying, fitting &amp; fixing 1st quality Ceramic tiles in walls and floors to match with the existing work &amp; 4 nos. of key stones (10mm) fixed with araldite at the back of each tile &amp; finishing the joints with white cement mixed with colouring oxide if required to match the colour of tiles including roughening of concrete surface, if necessary or by synthetic adhesive &amp; grout materials etc.
B) Wall                                                                                                   
Area of each tile above 0.09 Sq.m                                                       ii) Other than Coloured decorative including white
PWD Building Works schedule, page-64, Item:35.(B.) (b).(ii)   ( 3rd Corrigendam ,Page 36)                                                                                                                                   </t>
  </si>
  <si>
    <t>Supplying profiles of required section made of Aluminium Alloy Extrusions conforming to IS: 732-1983 and IS: 1285- 1975; Annodized (with required film thickness and specified colour / natural) matt finished conforming to IS: 1868-1983 for fabrication of composit door, sliding &amp; casement windows, partitions, formed of basic sections of any ISI embossed / certified make and brand as per direction of Engineer - In- Charge. (Payment will be made on finished length of the work).
(A) In 10-12 Micron thickness Annodizing film
I) Natural white      h) Louvered window.                                            i) Top, bottom and side member.
PWD Building Works schedule,  
PWD, P-233, I- 1(h) i</t>
  </si>
  <si>
    <t>Supplying bubble free float glass of approved make and brand conforming to IS: 2835-1987.
iv) 5mm thick coloured / tinted / smoke glass. 
 PWD Building Works schedule,  P-243, I -9</t>
  </si>
  <si>
    <t>Supplying,fitting and fixing 32 mm dia. Flush Pipe of approved make with necessary fixing materials and clamps complete.
i) Polythene Flush Pipe
PWD S&amp;P Schedule, Page no 81. Item no. 11(i)</t>
  </si>
  <si>
    <t>Supplying, fitting and fixing urinal flush pipe fittings of approved brand.
(a) C.P. urinal flush pipe fittings range of one PWD S&amp;P Schedule, S.P.81,item-12/a</t>
  </si>
  <si>
    <r>
      <t xml:space="preserve">Supplying, fitting and fixing white vitreous china best quality approved make wash basin with C.I. brackets on 75 mm X 75 mm wooden blocks, C.P. waste fittings of 32 mm dia.,
</t>
    </r>
    <r>
      <rPr>
        <sz val="9"/>
        <rFont val="Calibri"/>
        <family val="1"/>
      </rPr>
      <t xml:space="preserve">mending good all damages and painting the brackets with two coats of approved paint.
</t>
    </r>
    <r>
      <rPr>
        <sz val="9"/>
        <rFont val="Calibri"/>
        <family val="1"/>
      </rPr>
      <t xml:space="preserve">(ii) 550 mm X 400 mm size
</t>
    </r>
    <r>
      <rPr>
        <sz val="9"/>
        <rFont val="Calibri"/>
        <family val="1"/>
      </rPr>
      <t>PWD S&amp;P Schedule,  P-41, It 2 (ii)</t>
    </r>
  </si>
  <si>
    <t>(b) (i) Chromium plated Stop Cock (Equivalent to Code No. 513(A) &amp; 513(B) &amp; Model - Tropical / Sumthing Special of ESSCO or similar                                                                              PWD S&amp;P
Schedule, Page No.-6 Item No.-7-b-i</t>
  </si>
  <si>
    <t>Supplying, fitting and fixing pillar cock of approved make.
a) (i) CP Pillar Cock - 15 mm. (Equivalent to Code No. 507 &amp; Model 
- Tropical / Sumthing Special of ESSCO or similar brand).
(P. No. - 45, Item. No. - 19(a)i, Pwd Sanitary Plumbing Schedule 2017)</t>
  </si>
  <si>
    <t>Supplying, fitting and fixing PVC pipes of approved make of Schedule 80 (medium duty) conforming to ASTMD - 1785 and threaded to match with GI Pipes as per IS : 1239 (Part - I). with all necessary accessories, specials viz. socket, bend, tee, union, cross, elbo, nipple, longscrew, reducing socket, reducing tee, short piece etc. fitted with holder bats clamps, including cutting pipes, making threads,fitting, fixing etc. complete in all respect including cost of all necessary fittings as required,jointing materials and two coats of painting with approved paint in any position above ground. (Payment will be made on the centre line measurements of total pipe line including all specials. No separate payment will be made for accesories, specials. Payment for painting will be made seperately)                                                                                 (a) For Exposed Work  PVC  Pipes, 25 mm                                                                        
Page No.-12 Item No.-19-i(a),  PWD,VOL-II , 2017-18</t>
  </si>
  <si>
    <t>Supplying, fitting &amp; fixing UPVC pipes A- Type and fittings conforming to IS:13592-1992 with all necessary clamps nails, including making holes in walls, floor etc. cutting trenches in any soil through masonry concrete structures etc if necessary and mending good damages including joining with jointing materails (Spun Yarn, Valamoid/Bitumen/M-Seal etc) complete.
A) UPVC Pipes: (i) 75 mm. Dia.
(P. - 212, Item. No. - 21 (A)(i) , (B),(c),(i) &amp; (B), (d),(i), 
Pwd volume- i, 2017)</t>
  </si>
  <si>
    <t>Supplying, fitting and fixing bevelled edged mirror 5.5 mm thick silver red as per I.S. 3438 / 1965 together with brass C.P. hinges. (ii) 600 mm X 450 mm                                                      
PWD S&amp;P Schedule,  P-81, It-15(ii)</t>
  </si>
  <si>
    <t>Cum</t>
  </si>
  <si>
    <t>CONSTRUCTION OF TOILET BLOCK AT Kankinara Urdu Girls' High School (H.S.) IN WARD NO. 08 UNDER BHATPARA MUNICIPALITY,NORTH 24 PARGANAS
 ( CT/PT) MODEL NO  - F  CIVIL WORKS 
TOILET SEATS - 2 NOS AND URINAL - 3 NOS</t>
  </si>
</sst>
</file>

<file path=xl/styles.xml><?xml version="1.0" encoding="utf-8"?>
<styleSheet xmlns="http://schemas.openxmlformats.org/spreadsheetml/2006/main">
  <numFmts count="1">
    <numFmt numFmtId="165" formatCode="0.000"/>
  </numFmts>
  <fonts count="19">
    <font>
      <sz val="11"/>
      <color theme="1"/>
      <name val="Calibri"/>
      <family val="2"/>
      <scheme val="minor"/>
    </font>
    <font>
      <sz val="10"/>
      <name val="Calibri"/>
      <family val="2"/>
    </font>
    <font>
      <sz val="10"/>
      <name val="Calibri"/>
      <family val="1"/>
    </font>
    <font>
      <sz val="10"/>
      <color rgb="FF000000"/>
      <name val="Calibri"/>
      <family val="2"/>
    </font>
    <font>
      <sz val="9"/>
      <name val="Calibri"/>
      <family val="1"/>
    </font>
    <font>
      <sz val="8.5"/>
      <color rgb="FF000000"/>
      <name val="Calibri"/>
      <family val="2"/>
    </font>
    <font>
      <sz val="10"/>
      <color rgb="FF000000"/>
      <name val="Times New Roman"/>
      <family val="1"/>
    </font>
    <font>
      <sz val="9"/>
      <name val="Calibri"/>
      <family val="2"/>
    </font>
    <font>
      <sz val="11"/>
      <color rgb="FF000000"/>
      <name val="Times New Roman"/>
      <family val="2"/>
    </font>
    <font>
      <sz val="11"/>
      <name val="Times New Roman"/>
      <family val="1"/>
    </font>
    <font>
      <sz val="11"/>
      <color rgb="FF000000"/>
      <name val="Calibri"/>
      <family val="2"/>
    </font>
    <font>
      <sz val="8.5"/>
      <name val="Calibri"/>
      <family val="2"/>
    </font>
    <font>
      <sz val="8.5"/>
      <name val="Calibri"/>
      <family val="1"/>
    </font>
    <font>
      <sz val="10"/>
      <color rgb="FF000000"/>
      <name val="Times New Roman"/>
      <family val="2"/>
    </font>
    <font>
      <b/>
      <sz val="10"/>
      <color rgb="FF000000"/>
      <name val="Calibri"/>
      <family val="2"/>
    </font>
    <font>
      <sz val="10"/>
      <name val="Calibri"/>
      <family val="2"/>
    </font>
    <font>
      <b/>
      <sz val="11"/>
      <color theme="1"/>
      <name val="Calibri"/>
      <family val="2"/>
      <scheme val="minor"/>
    </font>
    <font>
      <b/>
      <sz val="12"/>
      <color rgb="FF000000"/>
      <name val="Calibri"/>
      <family val="2"/>
    </font>
    <font>
      <sz val="10"/>
      <color theme="1"/>
      <name val="Calibri"/>
      <family val="2"/>
      <scheme val="minor"/>
    </font>
  </fonts>
  <fills count="2">
    <fill>
      <patternFill patternType="none"/>
    </fill>
    <fill>
      <patternFill patternType="gray125"/>
    </fill>
  </fills>
  <borders count="20">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style="thin">
        <color indexed="64"/>
      </top>
      <bottom style="thin">
        <color indexed="64"/>
      </bottom>
      <diagonal/>
    </border>
    <border>
      <left style="thin">
        <color rgb="FF000000"/>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style="thin">
        <color rgb="FF000000"/>
      </top>
      <bottom/>
      <diagonal/>
    </border>
    <border>
      <left style="medium">
        <color indexed="64"/>
      </left>
      <right style="thin">
        <color rgb="FF000000"/>
      </right>
      <top style="thin">
        <color indexed="64"/>
      </top>
      <bottom style="thin">
        <color indexed="64"/>
      </bottom>
      <diagonal/>
    </border>
    <border>
      <left style="medium">
        <color indexed="64"/>
      </left>
      <right style="thin">
        <color rgb="FF000000"/>
      </right>
      <top/>
      <bottom style="thin">
        <color rgb="FF000000"/>
      </bottom>
      <diagonal/>
    </border>
    <border>
      <left style="medium">
        <color indexed="64"/>
      </left>
      <right style="thin">
        <color rgb="FF000000"/>
      </right>
      <top style="thin">
        <color rgb="FF000000"/>
      </top>
      <bottom style="medium">
        <color indexed="64"/>
      </bottom>
      <diagonal/>
    </border>
    <border>
      <left style="thin">
        <color indexed="64"/>
      </left>
      <right style="thin">
        <color indexed="64"/>
      </right>
      <top style="thin">
        <color indexed="64"/>
      </top>
      <bottom style="thin">
        <color indexed="64"/>
      </bottom>
      <diagonal/>
    </border>
    <border>
      <left/>
      <right/>
      <top/>
      <bottom style="thin">
        <color rgb="FF000000"/>
      </bottom>
      <diagonal/>
    </border>
  </borders>
  <cellStyleXfs count="1">
    <xf numFmtId="0" fontId="0" fillId="0" borderId="0"/>
  </cellStyleXfs>
  <cellXfs count="61">
    <xf numFmtId="0" fontId="0" fillId="0" borderId="0" xfId="0"/>
    <xf numFmtId="0" fontId="0" fillId="0" borderId="1" xfId="0" applyFill="1" applyBorder="1" applyAlignment="1">
      <alignment horizontal="left" vertical="top" wrapText="1"/>
    </xf>
    <xf numFmtId="0" fontId="1" fillId="0" borderId="1" xfId="0" applyFont="1" applyFill="1" applyBorder="1" applyAlignment="1">
      <alignment horizontal="center" vertical="top" wrapText="1"/>
    </xf>
    <xf numFmtId="0" fontId="4" fillId="0" borderId="1" xfId="0" applyFont="1" applyFill="1" applyBorder="1" applyAlignment="1">
      <alignment horizontal="left" vertical="top" wrapText="1"/>
    </xf>
    <xf numFmtId="2" fontId="3" fillId="0" borderId="1" xfId="0" applyNumberFormat="1" applyFont="1" applyFill="1" applyBorder="1" applyAlignment="1">
      <alignment horizontal="center" vertical="top" shrinkToFit="1"/>
    </xf>
    <xf numFmtId="2" fontId="3" fillId="0" borderId="2" xfId="0" applyNumberFormat="1" applyFont="1" applyFill="1" applyBorder="1" applyAlignment="1">
      <alignment horizontal="center" vertical="top" shrinkToFit="1"/>
    </xf>
    <xf numFmtId="0" fontId="1" fillId="0" borderId="1" xfId="0" applyFont="1" applyFill="1" applyBorder="1" applyAlignment="1">
      <alignment horizontal="left" vertical="top" wrapText="1"/>
    </xf>
    <xf numFmtId="0" fontId="1" fillId="0" borderId="3" xfId="0" applyFont="1" applyFill="1" applyBorder="1" applyAlignment="1">
      <alignment horizontal="left" vertical="top" wrapText="1"/>
    </xf>
    <xf numFmtId="2" fontId="3" fillId="0" borderId="4" xfId="0" applyNumberFormat="1" applyFont="1" applyFill="1" applyBorder="1" applyAlignment="1">
      <alignment horizontal="center" vertical="top" shrinkToFit="1"/>
    </xf>
    <xf numFmtId="0" fontId="1" fillId="0" borderId="5" xfId="0" applyFont="1" applyFill="1" applyBorder="1" applyAlignment="1">
      <alignment horizontal="left" vertical="top" wrapText="1"/>
    </xf>
    <xf numFmtId="0" fontId="2" fillId="0" borderId="1" xfId="0" applyFont="1" applyFill="1" applyBorder="1" applyAlignment="1">
      <alignment horizontal="left" vertical="top" wrapText="1"/>
    </xf>
    <xf numFmtId="1" fontId="3" fillId="0" borderId="1" xfId="0" applyNumberFormat="1" applyFont="1" applyFill="1" applyBorder="1" applyAlignment="1">
      <alignment horizontal="left" vertical="top" shrinkToFit="1"/>
    </xf>
    <xf numFmtId="2" fontId="3" fillId="0" borderId="1" xfId="0" applyNumberFormat="1" applyFont="1" applyFill="1" applyBorder="1" applyAlignment="1">
      <alignment horizontal="left" vertical="top" shrinkToFit="1"/>
    </xf>
    <xf numFmtId="2" fontId="8" fillId="0" borderId="1" xfId="0" applyNumberFormat="1" applyFont="1" applyFill="1" applyBorder="1" applyAlignment="1">
      <alignment horizontal="left" vertical="top" shrinkToFit="1"/>
    </xf>
    <xf numFmtId="0" fontId="9" fillId="0" borderId="1" xfId="0" applyFont="1" applyFill="1" applyBorder="1" applyAlignment="1">
      <alignment horizontal="left" vertical="top" wrapText="1"/>
    </xf>
    <xf numFmtId="2" fontId="5" fillId="0" borderId="1" xfId="0" applyNumberFormat="1" applyFont="1" applyFill="1" applyBorder="1" applyAlignment="1">
      <alignment horizontal="left" vertical="top" shrinkToFit="1"/>
    </xf>
    <xf numFmtId="0" fontId="6" fillId="0" borderId="1" xfId="0" applyFont="1" applyFill="1" applyBorder="1" applyAlignment="1">
      <alignment horizontal="left" vertical="top" wrapText="1"/>
    </xf>
    <xf numFmtId="0" fontId="6" fillId="0" borderId="2" xfId="0" applyFont="1" applyFill="1" applyBorder="1" applyAlignment="1">
      <alignment horizontal="left" vertical="top" wrapText="1"/>
    </xf>
    <xf numFmtId="0" fontId="0" fillId="0" borderId="3" xfId="0" applyFill="1" applyBorder="1" applyAlignment="1">
      <alignment horizontal="left" vertical="top" wrapText="1"/>
    </xf>
    <xf numFmtId="0" fontId="4" fillId="0" borderId="5" xfId="0" applyFont="1" applyFill="1" applyBorder="1" applyAlignment="1">
      <alignment horizontal="left" vertical="top" wrapText="1"/>
    </xf>
    <xf numFmtId="2" fontId="3" fillId="0" borderId="5" xfId="0" applyNumberFormat="1" applyFont="1" applyFill="1" applyBorder="1" applyAlignment="1">
      <alignment horizontal="left" vertical="top" shrinkToFit="1"/>
    </xf>
    <xf numFmtId="0" fontId="0" fillId="0" borderId="1" xfId="0" applyFont="1" applyFill="1" applyBorder="1" applyAlignment="1">
      <alignment horizontal="left" vertical="top" wrapText="1"/>
    </xf>
    <xf numFmtId="0" fontId="7" fillId="0" borderId="1" xfId="0" applyFont="1" applyFill="1" applyBorder="1" applyAlignment="1">
      <alignment horizontal="left" vertical="top" wrapText="1"/>
    </xf>
    <xf numFmtId="165" fontId="3" fillId="0" borderId="1" xfId="0" applyNumberFormat="1" applyFont="1" applyFill="1" applyBorder="1" applyAlignment="1">
      <alignment horizontal="left" vertical="top" shrinkToFit="1"/>
    </xf>
    <xf numFmtId="2" fontId="3" fillId="0" borderId="2" xfId="0" applyNumberFormat="1" applyFont="1" applyFill="1" applyBorder="1" applyAlignment="1">
      <alignment horizontal="left" vertical="top" shrinkToFit="1"/>
    </xf>
    <xf numFmtId="0" fontId="2" fillId="0" borderId="2" xfId="0" applyFont="1" applyFill="1" applyBorder="1" applyAlignment="1">
      <alignment horizontal="left" vertical="top" wrapText="1"/>
    </xf>
    <xf numFmtId="2" fontId="3" fillId="0" borderId="3" xfId="0" applyNumberFormat="1" applyFont="1" applyFill="1" applyBorder="1" applyAlignment="1">
      <alignment horizontal="left" vertical="top" shrinkToFit="1"/>
    </xf>
    <xf numFmtId="0" fontId="15" fillId="0" borderId="1" xfId="0" applyFont="1" applyFill="1" applyBorder="1" applyAlignment="1">
      <alignment horizontal="left" vertical="top" wrapText="1"/>
    </xf>
    <xf numFmtId="2" fontId="10" fillId="0" borderId="1" xfId="0" applyNumberFormat="1" applyFont="1" applyFill="1" applyBorder="1" applyAlignment="1">
      <alignment horizontal="left" vertical="top" shrinkToFit="1"/>
    </xf>
    <xf numFmtId="0" fontId="11" fillId="0" borderId="1" xfId="0" applyFont="1" applyFill="1" applyBorder="1" applyAlignment="1">
      <alignment horizontal="left" vertical="top" wrapText="1"/>
    </xf>
    <xf numFmtId="9" fontId="3" fillId="0" borderId="1" xfId="0" applyNumberFormat="1" applyFont="1" applyFill="1" applyBorder="1" applyAlignment="1">
      <alignment horizontal="left" vertical="top" shrinkToFit="1"/>
    </xf>
    <xf numFmtId="0" fontId="0" fillId="0" borderId="12" xfId="0" applyFill="1" applyBorder="1" applyAlignment="1">
      <alignment horizontal="left" vertical="top" wrapText="1"/>
    </xf>
    <xf numFmtId="0" fontId="1" fillId="0" borderId="13" xfId="0" applyFont="1" applyFill="1" applyBorder="1" applyAlignment="1">
      <alignment horizontal="left" vertical="top" wrapText="1"/>
    </xf>
    <xf numFmtId="1" fontId="3" fillId="0" borderId="12" xfId="0" applyNumberFormat="1" applyFont="1" applyFill="1" applyBorder="1" applyAlignment="1">
      <alignment horizontal="left" vertical="top" shrinkToFit="1"/>
    </xf>
    <xf numFmtId="1" fontId="3" fillId="0" borderId="14" xfId="0" applyNumberFormat="1" applyFont="1" applyFill="1" applyBorder="1" applyAlignment="1">
      <alignment horizontal="left" vertical="top" shrinkToFit="1"/>
    </xf>
    <xf numFmtId="1" fontId="3" fillId="0" borderId="15" xfId="0" applyNumberFormat="1" applyFont="1" applyFill="1" applyBorder="1" applyAlignment="1">
      <alignment horizontal="left" vertical="top" shrinkToFit="1"/>
    </xf>
    <xf numFmtId="1" fontId="3" fillId="0" borderId="16" xfId="0" applyNumberFormat="1" applyFont="1" applyFill="1" applyBorder="1" applyAlignment="1">
      <alignment horizontal="left" vertical="top" shrinkToFit="1"/>
    </xf>
    <xf numFmtId="0" fontId="0" fillId="0" borderId="17" xfId="0" applyFill="1" applyBorder="1" applyAlignment="1">
      <alignment horizontal="left" vertical="top" wrapText="1"/>
    </xf>
    <xf numFmtId="0" fontId="12" fillId="0" borderId="1" xfId="0" applyFont="1" applyFill="1" applyBorder="1" applyAlignment="1">
      <alignment horizontal="left" vertical="top" wrapText="1"/>
    </xf>
    <xf numFmtId="0" fontId="0" fillId="0" borderId="0" xfId="0" applyAlignment="1">
      <alignment vertical="top"/>
    </xf>
    <xf numFmtId="2" fontId="3" fillId="0" borderId="6" xfId="0" applyNumberFormat="1" applyFont="1" applyFill="1" applyBorder="1" applyAlignment="1">
      <alignment horizontal="right" shrinkToFit="1"/>
    </xf>
    <xf numFmtId="2" fontId="14" fillId="0" borderId="6" xfId="0" applyNumberFormat="1" applyFont="1" applyFill="1" applyBorder="1" applyAlignment="1">
      <alignment horizontal="right" shrinkToFit="1"/>
    </xf>
    <xf numFmtId="0" fontId="1" fillId="0" borderId="6" xfId="0" applyFont="1" applyFill="1" applyBorder="1" applyAlignment="1">
      <alignment horizontal="left" vertical="top" wrapText="1"/>
    </xf>
    <xf numFmtId="2" fontId="0" fillId="0" borderId="0" xfId="0" applyNumberFormat="1"/>
    <xf numFmtId="2" fontId="14" fillId="0" borderId="18" xfId="0" applyNumberFormat="1" applyFont="1" applyFill="1" applyBorder="1" applyAlignment="1">
      <alignment horizontal="center" vertical="center" shrinkToFit="1"/>
    </xf>
    <xf numFmtId="2" fontId="3" fillId="0" borderId="18" xfId="0" applyNumberFormat="1" applyFont="1" applyFill="1" applyBorder="1" applyAlignment="1">
      <alignment horizontal="center" vertical="center" shrinkToFit="1"/>
    </xf>
    <xf numFmtId="2" fontId="16" fillId="0" borderId="18" xfId="0" applyNumberFormat="1" applyFont="1" applyBorder="1" applyAlignment="1">
      <alignment horizontal="center" vertical="center"/>
    </xf>
    <xf numFmtId="2" fontId="17" fillId="0" borderId="10" xfId="0" applyNumberFormat="1" applyFont="1" applyFill="1" applyBorder="1" applyAlignment="1">
      <alignment horizontal="right" shrinkToFit="1"/>
    </xf>
    <xf numFmtId="0" fontId="18" fillId="0" borderId="12" xfId="0" applyFont="1" applyFill="1" applyBorder="1" applyAlignment="1">
      <alignment horizontal="left" vertical="top" wrapText="1"/>
    </xf>
    <xf numFmtId="2" fontId="8" fillId="0" borderId="1" xfId="0" applyNumberFormat="1" applyFont="1" applyFill="1" applyBorder="1" applyAlignment="1">
      <alignment horizontal="center" vertical="top" shrinkToFit="1"/>
    </xf>
    <xf numFmtId="0" fontId="9" fillId="0" borderId="1" xfId="0" applyFont="1" applyFill="1" applyBorder="1" applyAlignment="1">
      <alignment horizontal="center" vertical="top" wrapText="1"/>
    </xf>
    <xf numFmtId="2" fontId="13" fillId="0" borderId="1" xfId="0" applyNumberFormat="1" applyFont="1" applyFill="1" applyBorder="1" applyAlignment="1">
      <alignment horizontal="center" vertical="top" shrinkToFit="1"/>
    </xf>
    <xf numFmtId="0" fontId="2" fillId="0" borderId="6" xfId="0" applyFont="1" applyFill="1" applyBorder="1" applyAlignment="1">
      <alignment horizontal="left" vertical="top" wrapText="1"/>
    </xf>
    <xf numFmtId="0" fontId="1" fillId="0" borderId="7" xfId="0" applyFont="1" applyFill="1" applyBorder="1" applyAlignment="1">
      <alignment horizontal="left" vertical="top" wrapText="1"/>
    </xf>
    <xf numFmtId="0" fontId="1" fillId="0" borderId="8" xfId="0" applyFont="1" applyFill="1" applyBorder="1" applyAlignment="1">
      <alignment horizontal="left" vertical="top" wrapText="1"/>
    </xf>
    <xf numFmtId="0" fontId="1" fillId="0" borderId="6" xfId="0" applyFont="1" applyFill="1" applyBorder="1" applyAlignment="1">
      <alignment horizontal="left" vertical="top" wrapText="1"/>
    </xf>
    <xf numFmtId="0" fontId="1" fillId="0" borderId="10" xfId="0" applyFont="1" applyFill="1" applyBorder="1" applyAlignment="1">
      <alignment horizontal="left" vertical="top" wrapText="1"/>
    </xf>
    <xf numFmtId="0" fontId="1" fillId="0" borderId="11" xfId="0" applyFont="1" applyFill="1" applyBorder="1" applyAlignment="1">
      <alignment horizontal="left" vertical="top" wrapText="1"/>
    </xf>
    <xf numFmtId="0" fontId="0" fillId="0" borderId="19" xfId="0" applyFill="1" applyBorder="1" applyAlignment="1">
      <alignment horizontal="center" vertical="center" wrapText="1"/>
    </xf>
    <xf numFmtId="0" fontId="0" fillId="0" borderId="19" xfId="0" applyFont="1" applyFill="1" applyBorder="1" applyAlignment="1">
      <alignment horizontal="center" vertical="center"/>
    </xf>
    <xf numFmtId="0" fontId="1" fillId="0" borderId="9" xfId="0" applyFont="1" applyFill="1" applyBorder="1" applyAlignment="1">
      <alignment horizontal="left" vertical="top" wrapText="1"/>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I105"/>
  <sheetViews>
    <sheetView tabSelected="1" view="pageBreakPreview" topLeftCell="A99" zoomScale="130" zoomScaleSheetLayoutView="130" workbookViewId="0">
      <selection activeCell="A108" sqref="A108:XFD234"/>
    </sheetView>
  </sheetViews>
  <sheetFormatPr defaultRowHeight="15"/>
  <cols>
    <col min="1" max="1" width="3.85546875" customWidth="1"/>
    <col min="2" max="2" width="45.42578125" customWidth="1"/>
    <col min="3" max="3" width="9.140625" customWidth="1"/>
    <col min="4" max="4" width="7.5703125" customWidth="1"/>
    <col min="5" max="5" width="9.140625" customWidth="1"/>
    <col min="6" max="6" width="12.7109375" customWidth="1"/>
    <col min="7" max="7" width="9.5703125" bestFit="1" customWidth="1"/>
  </cols>
  <sheetData>
    <row r="1" spans="1:9" ht="63" customHeight="1">
      <c r="A1" s="58" t="s">
        <v>130</v>
      </c>
      <c r="B1" s="59"/>
      <c r="C1" s="59"/>
      <c r="D1" s="59"/>
      <c r="E1" s="59"/>
      <c r="F1" s="59"/>
    </row>
    <row r="2" spans="1:9" ht="25.5">
      <c r="A2" s="48" t="s">
        <v>0</v>
      </c>
      <c r="B2" s="6" t="s">
        <v>1</v>
      </c>
      <c r="C2" s="6" t="s">
        <v>2</v>
      </c>
      <c r="D2" s="6" t="s">
        <v>3</v>
      </c>
      <c r="E2" s="6" t="s">
        <v>4</v>
      </c>
      <c r="F2" s="32" t="s">
        <v>5</v>
      </c>
    </row>
    <row r="3" spans="1:9" ht="152.25" customHeight="1">
      <c r="A3" s="33">
        <v>1</v>
      </c>
      <c r="B3" s="1" t="s">
        <v>85</v>
      </c>
      <c r="C3" s="23">
        <v>5.8159999999999998</v>
      </c>
      <c r="D3" s="12">
        <v>119.27</v>
      </c>
      <c r="E3" s="10" t="s">
        <v>12</v>
      </c>
      <c r="F3" s="4">
        <f t="shared" ref="F3:F8" si="0">C3*D3</f>
        <v>693.67431999999997</v>
      </c>
    </row>
    <row r="4" spans="1:9" ht="85.5" customHeight="1">
      <c r="A4" s="33">
        <v>2</v>
      </c>
      <c r="B4" s="3" t="s">
        <v>6</v>
      </c>
      <c r="C4" s="23">
        <v>5.8159999999999998</v>
      </c>
      <c r="D4" s="12">
        <v>77.540000000000006</v>
      </c>
      <c r="E4" s="10" t="s">
        <v>129</v>
      </c>
      <c r="F4" s="4">
        <f t="shared" si="0"/>
        <v>450.97264000000001</v>
      </c>
    </row>
    <row r="5" spans="1:9" ht="74.25" customHeight="1">
      <c r="A5" s="33">
        <v>3</v>
      </c>
      <c r="B5" s="3" t="s">
        <v>87</v>
      </c>
      <c r="C5" s="23">
        <v>4.4530000000000003</v>
      </c>
      <c r="D5" s="12">
        <v>936.21</v>
      </c>
      <c r="E5" s="10" t="s">
        <v>129</v>
      </c>
      <c r="F5" s="4">
        <f t="shared" si="0"/>
        <v>4168.9431300000006</v>
      </c>
    </row>
    <row r="6" spans="1:9" ht="75">
      <c r="A6" s="33">
        <v>4</v>
      </c>
      <c r="B6" s="1" t="s">
        <v>103</v>
      </c>
      <c r="C6" s="12">
        <v>23.52</v>
      </c>
      <c r="D6" s="12">
        <v>361</v>
      </c>
      <c r="E6" s="6" t="s">
        <v>7</v>
      </c>
      <c r="F6" s="4">
        <f t="shared" si="0"/>
        <v>8490.7199999999993</v>
      </c>
    </row>
    <row r="7" spans="1:9" ht="84">
      <c r="A7" s="33">
        <v>5</v>
      </c>
      <c r="B7" s="3" t="s">
        <v>86</v>
      </c>
      <c r="C7" s="23">
        <v>3.8530000000000002</v>
      </c>
      <c r="D7" s="12">
        <v>5809.02</v>
      </c>
      <c r="E7" s="6" t="s">
        <v>8</v>
      </c>
      <c r="F7" s="4">
        <f t="shared" si="0"/>
        <v>22382.154060000004</v>
      </c>
    </row>
    <row r="8" spans="1:9" ht="90">
      <c r="A8" s="33">
        <v>6</v>
      </c>
      <c r="B8" s="1" t="s">
        <v>104</v>
      </c>
      <c r="C8" s="23">
        <v>2.4340000000000002</v>
      </c>
      <c r="D8" s="15">
        <v>4630.25</v>
      </c>
      <c r="E8" s="10" t="s">
        <v>9</v>
      </c>
      <c r="F8" s="4">
        <f t="shared" si="0"/>
        <v>11270.0285</v>
      </c>
    </row>
    <row r="9" spans="1:9" ht="240">
      <c r="A9" s="33">
        <v>7</v>
      </c>
      <c r="B9" s="1" t="s">
        <v>105</v>
      </c>
      <c r="C9" s="12">
        <v>5.8</v>
      </c>
      <c r="D9" s="12">
        <v>184.16</v>
      </c>
      <c r="E9" s="6" t="s">
        <v>7</v>
      </c>
      <c r="F9" s="4">
        <f t="shared" ref="F9:F28" si="1">C9*D9</f>
        <v>1068.1279999999999</v>
      </c>
    </row>
    <row r="10" spans="1:9" ht="60">
      <c r="A10" s="33">
        <v>8</v>
      </c>
      <c r="B10" s="1" t="s">
        <v>106</v>
      </c>
      <c r="C10" s="12">
        <v>27</v>
      </c>
      <c r="D10" s="12">
        <v>728.53</v>
      </c>
      <c r="E10" s="6" t="s">
        <v>10</v>
      </c>
      <c r="F10" s="4">
        <f t="shared" si="1"/>
        <v>19670.309999999998</v>
      </c>
    </row>
    <row r="11" spans="1:9" ht="75">
      <c r="A11" s="33">
        <v>9</v>
      </c>
      <c r="B11" s="1" t="s">
        <v>107</v>
      </c>
      <c r="C11" s="12">
        <v>37.869999999999997</v>
      </c>
      <c r="D11" s="12">
        <v>24</v>
      </c>
      <c r="E11" s="6" t="s">
        <v>10</v>
      </c>
      <c r="F11" s="4">
        <f t="shared" si="1"/>
        <v>908.87999999999988</v>
      </c>
    </row>
    <row r="12" spans="1:9" ht="120">
      <c r="A12" s="33">
        <v>10</v>
      </c>
      <c r="B12" s="3" t="s">
        <v>88</v>
      </c>
      <c r="C12" s="12">
        <v>10.58</v>
      </c>
      <c r="D12" s="12">
        <v>209</v>
      </c>
      <c r="E12" s="6" t="s">
        <v>7</v>
      </c>
      <c r="F12" s="4">
        <f t="shared" si="1"/>
        <v>2211.2199999999998</v>
      </c>
    </row>
    <row r="13" spans="1:9" ht="120">
      <c r="A13" s="33">
        <v>11</v>
      </c>
      <c r="B13" s="3" t="s">
        <v>89</v>
      </c>
      <c r="C13" s="12">
        <v>25.38</v>
      </c>
      <c r="D13" s="12">
        <v>335</v>
      </c>
      <c r="E13" s="6" t="s">
        <v>7</v>
      </c>
      <c r="F13" s="4">
        <f t="shared" si="1"/>
        <v>8502.2999999999993</v>
      </c>
    </row>
    <row r="14" spans="1:9" ht="144">
      <c r="A14" s="33">
        <v>12</v>
      </c>
      <c r="B14" s="3" t="s">
        <v>108</v>
      </c>
      <c r="C14" s="12">
        <v>23.97</v>
      </c>
      <c r="D14" s="12">
        <v>266.01</v>
      </c>
      <c r="E14" s="10" t="s">
        <v>78</v>
      </c>
      <c r="F14" s="4">
        <f t="shared" si="1"/>
        <v>6376.2596999999996</v>
      </c>
      <c r="G14">
        <f>C14*D14</f>
        <v>6376.2596999999996</v>
      </c>
      <c r="I14">
        <f>6447.93/269</f>
        <v>23.970000000000002</v>
      </c>
    </row>
    <row r="15" spans="1:9" ht="162.75" customHeight="1">
      <c r="A15" s="33">
        <v>13</v>
      </c>
      <c r="B15" s="3" t="s">
        <v>90</v>
      </c>
      <c r="C15" s="23">
        <v>0.36499999999999999</v>
      </c>
      <c r="D15" s="15">
        <v>54947.27</v>
      </c>
      <c r="E15" s="6" t="s">
        <v>11</v>
      </c>
      <c r="F15" s="4">
        <f t="shared" si="1"/>
        <v>20055.753549999998</v>
      </c>
    </row>
    <row r="16" spans="1:9" ht="120">
      <c r="A16" s="33">
        <v>14</v>
      </c>
      <c r="B16" s="3" t="s">
        <v>109</v>
      </c>
      <c r="C16" s="12">
        <v>4.2</v>
      </c>
      <c r="D16" s="12">
        <v>4330</v>
      </c>
      <c r="E16" s="6" t="s">
        <v>7</v>
      </c>
      <c r="F16" s="4">
        <f t="shared" si="1"/>
        <v>18186</v>
      </c>
    </row>
    <row r="17" spans="1:6" ht="51">
      <c r="A17" s="33">
        <v>15</v>
      </c>
      <c r="B17" s="16" t="s">
        <v>91</v>
      </c>
      <c r="C17" s="23">
        <v>3.7759999999999998</v>
      </c>
      <c r="D17" s="12">
        <v>5614.17</v>
      </c>
      <c r="E17" s="10" t="s">
        <v>12</v>
      </c>
      <c r="F17" s="4">
        <f t="shared" si="1"/>
        <v>21199.105919999998</v>
      </c>
    </row>
    <row r="18" spans="1:6" ht="51">
      <c r="A18" s="34">
        <v>16</v>
      </c>
      <c r="B18" s="17" t="s">
        <v>92</v>
      </c>
      <c r="C18" s="24">
        <v>13.631</v>
      </c>
      <c r="D18" s="24">
        <v>5837.17</v>
      </c>
      <c r="E18" s="25" t="s">
        <v>12</v>
      </c>
      <c r="F18" s="5">
        <f t="shared" si="1"/>
        <v>79566.464269999997</v>
      </c>
    </row>
    <row r="19" spans="1:6" ht="36">
      <c r="A19" s="35">
        <v>17</v>
      </c>
      <c r="B19" s="18" t="s">
        <v>13</v>
      </c>
      <c r="C19" s="26">
        <v>13.7</v>
      </c>
      <c r="D19" s="26">
        <v>21</v>
      </c>
      <c r="E19" s="7" t="s">
        <v>7</v>
      </c>
      <c r="F19" s="8">
        <f t="shared" si="1"/>
        <v>287.7</v>
      </c>
    </row>
    <row r="20" spans="1:6" ht="120">
      <c r="A20" s="36">
        <v>18</v>
      </c>
      <c r="B20" s="19" t="s">
        <v>93</v>
      </c>
      <c r="C20" s="20">
        <v>136.56</v>
      </c>
      <c r="D20" s="20">
        <v>148.55000000000001</v>
      </c>
      <c r="E20" s="9" t="s">
        <v>7</v>
      </c>
      <c r="F20" s="8">
        <f t="shared" si="1"/>
        <v>20285.988000000001</v>
      </c>
    </row>
    <row r="21" spans="1:6" ht="120">
      <c r="A21" s="33">
        <v>19</v>
      </c>
      <c r="B21" s="3" t="s">
        <v>94</v>
      </c>
      <c r="C21" s="12">
        <v>13.7</v>
      </c>
      <c r="D21" s="12">
        <v>130.55000000000001</v>
      </c>
      <c r="E21" s="6" t="s">
        <v>7</v>
      </c>
      <c r="F21" s="4">
        <f t="shared" si="1"/>
        <v>1788.5350000000001</v>
      </c>
    </row>
    <row r="22" spans="1:6" s="39" customFormat="1" ht="36">
      <c r="A22" s="11">
        <v>20</v>
      </c>
      <c r="B22" s="3" t="s">
        <v>99</v>
      </c>
      <c r="C22" s="12">
        <v>11.51</v>
      </c>
      <c r="D22" s="12">
        <v>32.76</v>
      </c>
      <c r="E22" s="6" t="s">
        <v>78</v>
      </c>
      <c r="F22" s="4">
        <f t="shared" si="1"/>
        <v>377.06759999999997</v>
      </c>
    </row>
    <row r="23" spans="1:6" ht="108">
      <c r="A23" s="33">
        <v>21</v>
      </c>
      <c r="B23" s="3" t="s">
        <v>95</v>
      </c>
      <c r="C23" s="12">
        <v>9.9</v>
      </c>
      <c r="D23" s="12">
        <v>497</v>
      </c>
      <c r="E23" s="6" t="s">
        <v>14</v>
      </c>
      <c r="F23" s="4">
        <f t="shared" si="1"/>
        <v>4920.3</v>
      </c>
    </row>
    <row r="24" spans="1:6" ht="87" customHeight="1">
      <c r="A24" s="33">
        <v>22</v>
      </c>
      <c r="B24" s="3" t="s">
        <v>96</v>
      </c>
      <c r="C24" s="12">
        <v>3.15</v>
      </c>
      <c r="D24" s="12">
        <v>2581</v>
      </c>
      <c r="E24" s="6" t="s">
        <v>7</v>
      </c>
      <c r="F24" s="4">
        <f t="shared" si="1"/>
        <v>8130.15</v>
      </c>
    </row>
    <row r="25" spans="1:6" ht="72">
      <c r="A25" s="33">
        <v>23</v>
      </c>
      <c r="B25" s="1" t="s">
        <v>15</v>
      </c>
      <c r="C25" s="12">
        <v>5</v>
      </c>
      <c r="D25" s="12">
        <v>84</v>
      </c>
      <c r="E25" s="6" t="s">
        <v>16</v>
      </c>
      <c r="F25" s="4">
        <f t="shared" si="1"/>
        <v>420</v>
      </c>
    </row>
    <row r="26" spans="1:6" ht="48">
      <c r="A26" s="33">
        <v>24</v>
      </c>
      <c r="B26" s="1" t="s">
        <v>17</v>
      </c>
      <c r="C26" s="12">
        <v>15</v>
      </c>
      <c r="D26" s="12">
        <v>66</v>
      </c>
      <c r="E26" s="6" t="s">
        <v>16</v>
      </c>
      <c r="F26" s="4">
        <f t="shared" si="1"/>
        <v>990</v>
      </c>
    </row>
    <row r="27" spans="1:6" ht="59.25" customHeight="1">
      <c r="A27" s="33">
        <v>25</v>
      </c>
      <c r="B27" s="1" t="s">
        <v>18</v>
      </c>
      <c r="C27" s="12">
        <v>10</v>
      </c>
      <c r="D27" s="12">
        <v>87</v>
      </c>
      <c r="E27" s="6" t="s">
        <v>16</v>
      </c>
      <c r="F27" s="4">
        <f t="shared" si="1"/>
        <v>870</v>
      </c>
    </row>
    <row r="28" spans="1:6" ht="60">
      <c r="A28" s="33">
        <v>26</v>
      </c>
      <c r="B28" s="3" t="s">
        <v>110</v>
      </c>
      <c r="C28" s="12">
        <v>2</v>
      </c>
      <c r="D28" s="12">
        <v>159</v>
      </c>
      <c r="E28" s="6" t="s">
        <v>16</v>
      </c>
      <c r="F28" s="4">
        <f t="shared" si="1"/>
        <v>318</v>
      </c>
    </row>
    <row r="29" spans="1:6" ht="150">
      <c r="A29" s="33">
        <v>27</v>
      </c>
      <c r="B29" s="1" t="s">
        <v>113</v>
      </c>
      <c r="C29" s="12">
        <v>4.13</v>
      </c>
      <c r="D29" s="12">
        <v>480</v>
      </c>
      <c r="E29" s="6" t="s">
        <v>79</v>
      </c>
      <c r="F29" s="4">
        <f t="shared" ref="F29:F32" si="2">C29*D29</f>
        <v>1982.3999999999999</v>
      </c>
    </row>
    <row r="30" spans="1:6" ht="48">
      <c r="A30" s="33">
        <v>28</v>
      </c>
      <c r="B30" s="3" t="s">
        <v>97</v>
      </c>
      <c r="C30" s="12">
        <v>150.26</v>
      </c>
      <c r="D30" s="12">
        <v>122</v>
      </c>
      <c r="E30" s="6" t="s">
        <v>7</v>
      </c>
      <c r="F30" s="4">
        <f>C30*D30</f>
        <v>18331.719999999998</v>
      </c>
    </row>
    <row r="31" spans="1:6" ht="150">
      <c r="A31" s="33">
        <v>29</v>
      </c>
      <c r="B31" s="1" t="s">
        <v>111</v>
      </c>
      <c r="C31" s="12">
        <v>66.03</v>
      </c>
      <c r="D31" s="12">
        <v>44.2</v>
      </c>
      <c r="E31" s="6" t="s">
        <v>80</v>
      </c>
      <c r="F31" s="4">
        <f t="shared" si="2"/>
        <v>2918.5260000000003</v>
      </c>
    </row>
    <row r="32" spans="1:6" ht="75">
      <c r="A32" s="33">
        <v>30</v>
      </c>
      <c r="B32" s="21" t="s">
        <v>81</v>
      </c>
      <c r="C32" s="12">
        <v>66.06</v>
      </c>
      <c r="D32" s="12">
        <v>49</v>
      </c>
      <c r="E32" s="27" t="s">
        <v>80</v>
      </c>
      <c r="F32" s="4">
        <f t="shared" si="2"/>
        <v>3236.94</v>
      </c>
    </row>
    <row r="33" spans="1:6" ht="150.75" customHeight="1">
      <c r="A33" s="33">
        <v>31</v>
      </c>
      <c r="B33" s="1" t="s">
        <v>112</v>
      </c>
      <c r="C33" s="12">
        <v>57.7</v>
      </c>
      <c r="D33" s="12">
        <v>45.1</v>
      </c>
      <c r="E33" s="27" t="s">
        <v>80</v>
      </c>
      <c r="F33" s="4">
        <f>C33*D33</f>
        <v>2602.2700000000004</v>
      </c>
    </row>
    <row r="34" spans="1:6" ht="150.75" customHeight="1">
      <c r="A34" s="33">
        <v>32</v>
      </c>
      <c r="B34" s="1" t="s">
        <v>114</v>
      </c>
      <c r="C34" s="12">
        <v>57.7</v>
      </c>
      <c r="D34" s="12">
        <v>67</v>
      </c>
      <c r="E34" s="27" t="s">
        <v>80</v>
      </c>
      <c r="F34" s="4">
        <f>C34*D34</f>
        <v>3865.9</v>
      </c>
    </row>
    <row r="35" spans="1:6" ht="48.75" customHeight="1">
      <c r="A35" s="33">
        <v>33</v>
      </c>
      <c r="B35" s="3" t="s">
        <v>115</v>
      </c>
      <c r="C35" s="12">
        <v>6.35</v>
      </c>
      <c r="D35" s="12">
        <v>38</v>
      </c>
      <c r="E35" s="6" t="s">
        <v>7</v>
      </c>
      <c r="F35" s="4">
        <f t="shared" ref="F35:F96" si="3">C35*D35</f>
        <v>241.29999999999998</v>
      </c>
    </row>
    <row r="36" spans="1:6" ht="132">
      <c r="A36" s="33">
        <v>34</v>
      </c>
      <c r="B36" s="3" t="s">
        <v>116</v>
      </c>
      <c r="C36" s="12">
        <v>6.35</v>
      </c>
      <c r="D36" s="12">
        <v>81</v>
      </c>
      <c r="E36" s="6" t="s">
        <v>7</v>
      </c>
      <c r="F36" s="4">
        <f t="shared" si="3"/>
        <v>514.35</v>
      </c>
    </row>
    <row r="37" spans="1:6" ht="84">
      <c r="A37" s="33">
        <v>35</v>
      </c>
      <c r="B37" s="3" t="s">
        <v>98</v>
      </c>
      <c r="C37" s="23">
        <v>0.14399999999999999</v>
      </c>
      <c r="D37" s="12">
        <v>9888</v>
      </c>
      <c r="E37" s="6" t="s">
        <v>19</v>
      </c>
      <c r="F37" s="4">
        <f t="shared" si="3"/>
        <v>1423.8719999999998</v>
      </c>
    </row>
    <row r="38" spans="1:6" ht="48">
      <c r="A38" s="33">
        <v>36</v>
      </c>
      <c r="B38" s="1" t="s">
        <v>20</v>
      </c>
      <c r="C38" s="12">
        <v>5.64</v>
      </c>
      <c r="D38" s="12">
        <v>29</v>
      </c>
      <c r="E38" s="6" t="s">
        <v>7</v>
      </c>
      <c r="F38" s="4">
        <f t="shared" si="3"/>
        <v>163.56</v>
      </c>
    </row>
    <row r="39" spans="1:6" ht="90" customHeight="1">
      <c r="A39" s="33">
        <v>37</v>
      </c>
      <c r="B39" s="1" t="s">
        <v>21</v>
      </c>
      <c r="C39" s="12">
        <v>5.64</v>
      </c>
      <c r="D39" s="12">
        <v>79</v>
      </c>
      <c r="E39" s="6" t="s">
        <v>7</v>
      </c>
      <c r="F39" s="4">
        <f t="shared" si="3"/>
        <v>445.56</v>
      </c>
    </row>
    <row r="40" spans="1:6" ht="324.75" customHeight="1">
      <c r="A40" s="33">
        <v>38</v>
      </c>
      <c r="B40" s="3" t="s">
        <v>117</v>
      </c>
      <c r="C40" s="12">
        <v>13.7</v>
      </c>
      <c r="D40" s="12">
        <v>1704</v>
      </c>
      <c r="E40" s="6" t="s">
        <v>7</v>
      </c>
      <c r="F40" s="4">
        <f t="shared" si="3"/>
        <v>23344.799999999999</v>
      </c>
    </row>
    <row r="41" spans="1:6" ht="144.75" customHeight="1">
      <c r="A41" s="33">
        <v>39</v>
      </c>
      <c r="B41" s="3" t="s">
        <v>118</v>
      </c>
      <c r="C41" s="12">
        <v>60.05</v>
      </c>
      <c r="D41" s="12">
        <v>1047</v>
      </c>
      <c r="E41" s="6" t="s">
        <v>7</v>
      </c>
      <c r="F41" s="4">
        <f t="shared" si="3"/>
        <v>62872.35</v>
      </c>
    </row>
    <row r="42" spans="1:6" ht="168">
      <c r="A42" s="33">
        <v>40</v>
      </c>
      <c r="B42" s="3" t="s">
        <v>119</v>
      </c>
      <c r="C42" s="12">
        <v>6.5</v>
      </c>
      <c r="D42" s="12">
        <v>183</v>
      </c>
      <c r="E42" s="6" t="s">
        <v>22</v>
      </c>
      <c r="F42" s="4">
        <f t="shared" si="3"/>
        <v>1189.5</v>
      </c>
    </row>
    <row r="43" spans="1:6">
      <c r="A43" s="33">
        <v>41</v>
      </c>
      <c r="B43" s="22" t="s">
        <v>23</v>
      </c>
      <c r="C43" s="12">
        <v>7.2</v>
      </c>
      <c r="D43" s="12">
        <v>658</v>
      </c>
      <c r="E43" s="6" t="s">
        <v>22</v>
      </c>
      <c r="F43" s="4">
        <f t="shared" si="3"/>
        <v>4737.6000000000004</v>
      </c>
    </row>
    <row r="44" spans="1:6">
      <c r="A44" s="33">
        <v>42</v>
      </c>
      <c r="B44" s="22" t="s">
        <v>24</v>
      </c>
      <c r="C44" s="12">
        <v>6.48</v>
      </c>
      <c r="D44" s="12">
        <v>263</v>
      </c>
      <c r="E44" s="6" t="s">
        <v>22</v>
      </c>
      <c r="F44" s="4">
        <f t="shared" si="3"/>
        <v>1704.24</v>
      </c>
    </row>
    <row r="45" spans="1:6" ht="50.25" customHeight="1">
      <c r="A45" s="33">
        <v>43</v>
      </c>
      <c r="B45" s="3" t="s">
        <v>120</v>
      </c>
      <c r="C45" s="12">
        <v>1.08</v>
      </c>
      <c r="D45" s="12">
        <v>585</v>
      </c>
      <c r="E45" s="6" t="s">
        <v>25</v>
      </c>
      <c r="F45" s="4">
        <f t="shared" si="3"/>
        <v>631.80000000000007</v>
      </c>
    </row>
    <row r="46" spans="1:6" ht="50.25" customHeight="1">
      <c r="A46" s="33">
        <v>44</v>
      </c>
      <c r="B46" s="1" t="s">
        <v>26</v>
      </c>
      <c r="C46" s="12">
        <v>450</v>
      </c>
      <c r="D46" s="12">
        <v>12</v>
      </c>
      <c r="E46" s="6" t="s">
        <v>16</v>
      </c>
      <c r="F46" s="4">
        <f t="shared" si="3"/>
        <v>5400</v>
      </c>
    </row>
    <row r="47" spans="1:6" ht="85.5" customHeight="1">
      <c r="A47" s="33">
        <f>A46+1</f>
        <v>45</v>
      </c>
      <c r="B47" s="3" t="s">
        <v>82</v>
      </c>
      <c r="C47" s="13">
        <v>10</v>
      </c>
      <c r="D47" s="13">
        <v>162</v>
      </c>
      <c r="E47" s="14" t="s">
        <v>27</v>
      </c>
      <c r="F47" s="4">
        <f t="shared" si="3"/>
        <v>1620</v>
      </c>
    </row>
    <row r="48" spans="1:6" ht="35.25" customHeight="1">
      <c r="A48" s="33">
        <v>46</v>
      </c>
      <c r="B48" s="1" t="s">
        <v>28</v>
      </c>
      <c r="C48" s="13">
        <v>3</v>
      </c>
      <c r="D48" s="13">
        <v>187</v>
      </c>
      <c r="E48" s="14" t="s">
        <v>27</v>
      </c>
      <c r="F48" s="4">
        <f t="shared" si="3"/>
        <v>561</v>
      </c>
    </row>
    <row r="49" spans="1:6" ht="36" customHeight="1">
      <c r="A49" s="33">
        <v>47</v>
      </c>
      <c r="B49" s="1" t="s">
        <v>29</v>
      </c>
      <c r="C49" s="13">
        <v>3</v>
      </c>
      <c r="D49" s="13">
        <v>127</v>
      </c>
      <c r="E49" s="14" t="s">
        <v>27</v>
      </c>
      <c r="F49" s="4">
        <f t="shared" si="3"/>
        <v>381</v>
      </c>
    </row>
    <row r="50" spans="1:6">
      <c r="A50" s="33"/>
      <c r="B50" s="1" t="s">
        <v>30</v>
      </c>
      <c r="C50" s="13"/>
      <c r="D50" s="13"/>
      <c r="E50" s="14"/>
      <c r="F50" s="4"/>
    </row>
    <row r="51" spans="1:6" ht="60">
      <c r="A51" s="33">
        <v>48</v>
      </c>
      <c r="B51" s="1" t="s">
        <v>31</v>
      </c>
      <c r="C51" s="12">
        <v>5</v>
      </c>
      <c r="D51" s="13">
        <v>3104</v>
      </c>
      <c r="E51" s="14" t="s">
        <v>27</v>
      </c>
      <c r="F51" s="4">
        <f t="shared" si="3"/>
        <v>15520</v>
      </c>
    </row>
    <row r="52" spans="1:6" ht="72">
      <c r="A52" s="33">
        <f>A51+1</f>
        <v>49</v>
      </c>
      <c r="B52" s="1" t="s">
        <v>32</v>
      </c>
      <c r="C52" s="12">
        <v>2</v>
      </c>
      <c r="D52" s="13">
        <v>380</v>
      </c>
      <c r="E52" s="14" t="s">
        <v>27</v>
      </c>
      <c r="F52" s="4">
        <f t="shared" si="3"/>
        <v>760</v>
      </c>
    </row>
    <row r="53" spans="1:6" ht="72">
      <c r="A53" s="33">
        <f t="shared" ref="A53:A96" si="4">A52+1</f>
        <v>50</v>
      </c>
      <c r="B53" s="1" t="s">
        <v>33</v>
      </c>
      <c r="C53" s="12">
        <v>2</v>
      </c>
      <c r="D53" s="13">
        <v>945</v>
      </c>
      <c r="E53" s="14" t="s">
        <v>27</v>
      </c>
      <c r="F53" s="4">
        <f t="shared" si="3"/>
        <v>1890</v>
      </c>
    </row>
    <row r="54" spans="1:6" ht="75">
      <c r="A54" s="33">
        <f t="shared" si="4"/>
        <v>51</v>
      </c>
      <c r="B54" s="1" t="s">
        <v>83</v>
      </c>
      <c r="C54" s="12">
        <v>2</v>
      </c>
      <c r="D54" s="13">
        <v>881</v>
      </c>
      <c r="E54" s="14" t="s">
        <v>84</v>
      </c>
      <c r="F54" s="4">
        <f>C54*D54</f>
        <v>1762</v>
      </c>
    </row>
    <row r="55" spans="1:6" ht="60">
      <c r="A55" s="33">
        <f t="shared" si="4"/>
        <v>52</v>
      </c>
      <c r="B55" s="3" t="s">
        <v>102</v>
      </c>
      <c r="C55" s="12">
        <v>2</v>
      </c>
      <c r="D55" s="12">
        <v>1015</v>
      </c>
      <c r="E55" s="14" t="s">
        <v>34</v>
      </c>
      <c r="F55" s="4">
        <f t="shared" si="3"/>
        <v>2030</v>
      </c>
    </row>
    <row r="56" spans="1:6" ht="60">
      <c r="A56" s="33">
        <f t="shared" si="4"/>
        <v>53</v>
      </c>
      <c r="B56" s="3" t="s">
        <v>121</v>
      </c>
      <c r="C56" s="12">
        <v>2</v>
      </c>
      <c r="D56" s="12">
        <v>155</v>
      </c>
      <c r="E56" s="6" t="s">
        <v>16</v>
      </c>
      <c r="F56" s="4">
        <f t="shared" si="3"/>
        <v>310</v>
      </c>
    </row>
    <row r="57" spans="1:6" ht="48">
      <c r="A57" s="33">
        <f t="shared" si="4"/>
        <v>54</v>
      </c>
      <c r="B57" s="3" t="s">
        <v>122</v>
      </c>
      <c r="C57" s="12">
        <v>2</v>
      </c>
      <c r="D57" s="13">
        <v>414</v>
      </c>
      <c r="E57" s="14" t="s">
        <v>27</v>
      </c>
      <c r="F57" s="4">
        <f t="shared" si="3"/>
        <v>828</v>
      </c>
    </row>
    <row r="58" spans="1:6" ht="96">
      <c r="A58" s="33">
        <f t="shared" si="4"/>
        <v>55</v>
      </c>
      <c r="B58" s="3" t="s">
        <v>123</v>
      </c>
      <c r="C58" s="12">
        <v>2</v>
      </c>
      <c r="D58" s="12">
        <v>2208</v>
      </c>
      <c r="E58" s="6" t="s">
        <v>16</v>
      </c>
      <c r="F58" s="4">
        <f t="shared" si="3"/>
        <v>4416</v>
      </c>
    </row>
    <row r="59" spans="1:6" ht="36">
      <c r="A59" s="33">
        <f t="shared" si="4"/>
        <v>56</v>
      </c>
      <c r="B59" s="3" t="s">
        <v>35</v>
      </c>
      <c r="C59" s="12">
        <v>2</v>
      </c>
      <c r="D59" s="12">
        <v>1497</v>
      </c>
      <c r="E59" s="6" t="s">
        <v>36</v>
      </c>
      <c r="F59" s="4">
        <f t="shared" si="3"/>
        <v>2994</v>
      </c>
    </row>
    <row r="60" spans="1:6" ht="60">
      <c r="A60" s="33">
        <f t="shared" si="4"/>
        <v>57</v>
      </c>
      <c r="B60" s="1" t="s">
        <v>37</v>
      </c>
      <c r="C60" s="12">
        <v>5</v>
      </c>
      <c r="D60" s="12">
        <v>107</v>
      </c>
      <c r="E60" s="14" t="s">
        <v>27</v>
      </c>
      <c r="F60" s="4">
        <f t="shared" si="3"/>
        <v>535</v>
      </c>
    </row>
    <row r="61" spans="1:6" ht="60">
      <c r="A61" s="33">
        <f t="shared" si="4"/>
        <v>58</v>
      </c>
      <c r="B61" s="1" t="s">
        <v>38</v>
      </c>
      <c r="C61" s="12">
        <v>2</v>
      </c>
      <c r="D61" s="13">
        <v>91</v>
      </c>
      <c r="E61" s="14" t="s">
        <v>27</v>
      </c>
      <c r="F61" s="4">
        <f t="shared" si="3"/>
        <v>182</v>
      </c>
    </row>
    <row r="62" spans="1:6" ht="48">
      <c r="A62" s="33">
        <f t="shared" si="4"/>
        <v>59</v>
      </c>
      <c r="B62" s="1" t="s">
        <v>39</v>
      </c>
      <c r="C62" s="13">
        <v>2</v>
      </c>
      <c r="D62" s="12">
        <v>1251</v>
      </c>
      <c r="E62" s="14" t="s">
        <v>27</v>
      </c>
      <c r="F62" s="4">
        <f t="shared" si="3"/>
        <v>2502</v>
      </c>
    </row>
    <row r="63" spans="1:6" ht="48">
      <c r="A63" s="33">
        <f t="shared" si="4"/>
        <v>60</v>
      </c>
      <c r="B63" s="1" t="s">
        <v>40</v>
      </c>
      <c r="C63" s="13">
        <v>5</v>
      </c>
      <c r="D63" s="12">
        <v>539</v>
      </c>
      <c r="E63" s="14" t="s">
        <v>27</v>
      </c>
      <c r="F63" s="4">
        <f>C63*D63</f>
        <v>2695</v>
      </c>
    </row>
    <row r="64" spans="1:6" ht="60">
      <c r="A64" s="33">
        <f t="shared" si="4"/>
        <v>61</v>
      </c>
      <c r="B64" s="3" t="s">
        <v>124</v>
      </c>
      <c r="C64" s="12">
        <v>3</v>
      </c>
      <c r="D64" s="12">
        <v>493</v>
      </c>
      <c r="E64" s="14" t="s">
        <v>27</v>
      </c>
      <c r="F64" s="4">
        <f t="shared" si="3"/>
        <v>1479</v>
      </c>
    </row>
    <row r="65" spans="1:6" ht="48">
      <c r="A65" s="33">
        <f t="shared" si="4"/>
        <v>62</v>
      </c>
      <c r="B65" s="22" t="s">
        <v>41</v>
      </c>
      <c r="C65" s="12">
        <v>3</v>
      </c>
      <c r="D65" s="12">
        <v>815</v>
      </c>
      <c r="E65" s="6" t="s">
        <v>16</v>
      </c>
      <c r="F65" s="4">
        <f t="shared" si="3"/>
        <v>2445</v>
      </c>
    </row>
    <row r="66" spans="1:6" ht="84">
      <c r="A66" s="33">
        <f t="shared" si="4"/>
        <v>63</v>
      </c>
      <c r="B66" s="3" t="s">
        <v>125</v>
      </c>
      <c r="C66" s="12">
        <v>2</v>
      </c>
      <c r="D66" s="12">
        <v>555</v>
      </c>
      <c r="E66" s="6" t="s">
        <v>16</v>
      </c>
      <c r="F66" s="4">
        <f t="shared" si="3"/>
        <v>1110</v>
      </c>
    </row>
    <row r="67" spans="1:6" ht="205.5" customHeight="1">
      <c r="A67" s="33">
        <f t="shared" si="4"/>
        <v>64</v>
      </c>
      <c r="B67" s="3" t="s">
        <v>126</v>
      </c>
      <c r="C67" s="13">
        <v>15</v>
      </c>
      <c r="D67" s="13">
        <v>177</v>
      </c>
      <c r="E67" s="14" t="s">
        <v>42</v>
      </c>
      <c r="F67" s="4">
        <f>C67*D67</f>
        <v>2655</v>
      </c>
    </row>
    <row r="68" spans="1:6" ht="24">
      <c r="A68" s="33">
        <f t="shared" si="4"/>
        <v>65</v>
      </c>
      <c r="B68" s="1" t="s">
        <v>43</v>
      </c>
      <c r="C68" s="13">
        <v>10</v>
      </c>
      <c r="D68" s="13">
        <v>101</v>
      </c>
      <c r="E68" s="14" t="s">
        <v>42</v>
      </c>
      <c r="F68" s="4">
        <f t="shared" si="3"/>
        <v>1010</v>
      </c>
    </row>
    <row r="69" spans="1:6" ht="24">
      <c r="A69" s="33">
        <f t="shared" si="4"/>
        <v>66</v>
      </c>
      <c r="B69" s="1" t="s">
        <v>44</v>
      </c>
      <c r="C69" s="13">
        <v>10</v>
      </c>
      <c r="D69" s="13">
        <v>137</v>
      </c>
      <c r="E69" s="14" t="s">
        <v>42</v>
      </c>
      <c r="F69" s="4">
        <f t="shared" si="3"/>
        <v>1370</v>
      </c>
    </row>
    <row r="70" spans="1:6" ht="51">
      <c r="A70" s="33">
        <f t="shared" si="4"/>
        <v>67</v>
      </c>
      <c r="B70" s="1" t="s">
        <v>45</v>
      </c>
      <c r="C70" s="28">
        <v>2</v>
      </c>
      <c r="D70" s="12">
        <v>778</v>
      </c>
      <c r="E70" s="6" t="s">
        <v>16</v>
      </c>
      <c r="F70" s="4">
        <f t="shared" si="3"/>
        <v>1556</v>
      </c>
    </row>
    <row r="71" spans="1:6" ht="48">
      <c r="A71" s="33">
        <f t="shared" si="4"/>
        <v>68</v>
      </c>
      <c r="B71" s="1" t="s">
        <v>46</v>
      </c>
      <c r="C71" s="12">
        <v>2</v>
      </c>
      <c r="D71" s="13">
        <v>5128</v>
      </c>
      <c r="E71" s="14" t="s">
        <v>27</v>
      </c>
      <c r="F71" s="4">
        <f t="shared" si="3"/>
        <v>10256</v>
      </c>
    </row>
    <row r="72" spans="1:6" ht="48">
      <c r="A72" s="33">
        <f t="shared" si="4"/>
        <v>69</v>
      </c>
      <c r="B72" s="1" t="s">
        <v>47</v>
      </c>
      <c r="C72" s="12">
        <v>2</v>
      </c>
      <c r="D72" s="13">
        <v>96</v>
      </c>
      <c r="E72" s="14" t="s">
        <v>27</v>
      </c>
      <c r="F72" s="4">
        <f t="shared" si="3"/>
        <v>192</v>
      </c>
    </row>
    <row r="73" spans="1:6" ht="36">
      <c r="A73" s="33">
        <f t="shared" si="4"/>
        <v>70</v>
      </c>
      <c r="B73" s="1" t="s">
        <v>48</v>
      </c>
      <c r="C73" s="12">
        <v>4</v>
      </c>
      <c r="D73" s="12">
        <v>19</v>
      </c>
      <c r="E73" s="6" t="s">
        <v>16</v>
      </c>
      <c r="F73" s="4">
        <f>C73*D73</f>
        <v>76</v>
      </c>
    </row>
    <row r="74" spans="1:6" ht="48">
      <c r="A74" s="33">
        <f t="shared" si="4"/>
        <v>71</v>
      </c>
      <c r="B74" s="1" t="s">
        <v>49</v>
      </c>
      <c r="C74" s="12">
        <v>30</v>
      </c>
      <c r="D74" s="13">
        <v>292</v>
      </c>
      <c r="E74" s="14" t="s">
        <v>42</v>
      </c>
      <c r="F74" s="4">
        <f t="shared" si="3"/>
        <v>8760</v>
      </c>
    </row>
    <row r="75" spans="1:6" ht="25.5">
      <c r="A75" s="33">
        <f t="shared" si="4"/>
        <v>72</v>
      </c>
      <c r="B75" s="1" t="s">
        <v>50</v>
      </c>
      <c r="C75" s="12">
        <v>8</v>
      </c>
      <c r="D75" s="12">
        <v>85</v>
      </c>
      <c r="E75" s="6" t="s">
        <v>16</v>
      </c>
      <c r="F75" s="4">
        <f t="shared" si="3"/>
        <v>680</v>
      </c>
    </row>
    <row r="76" spans="1:6">
      <c r="A76" s="33">
        <f t="shared" si="4"/>
        <v>73</v>
      </c>
      <c r="B76" s="6" t="s">
        <v>51</v>
      </c>
      <c r="C76" s="12">
        <v>12</v>
      </c>
      <c r="D76" s="12">
        <v>85</v>
      </c>
      <c r="E76" s="6" t="s">
        <v>16</v>
      </c>
      <c r="F76" s="4">
        <f t="shared" si="3"/>
        <v>1020</v>
      </c>
    </row>
    <row r="77" spans="1:6">
      <c r="A77" s="33">
        <f t="shared" si="4"/>
        <v>74</v>
      </c>
      <c r="B77" s="6" t="s">
        <v>52</v>
      </c>
      <c r="C77" s="12">
        <v>10</v>
      </c>
      <c r="D77" s="12">
        <v>195</v>
      </c>
      <c r="E77" s="6" t="s">
        <v>16</v>
      </c>
      <c r="F77" s="4">
        <f t="shared" si="3"/>
        <v>1950</v>
      </c>
    </row>
    <row r="78" spans="1:6">
      <c r="A78" s="33">
        <f t="shared" si="4"/>
        <v>75</v>
      </c>
      <c r="B78" s="6" t="s">
        <v>53</v>
      </c>
      <c r="C78" s="12">
        <v>10</v>
      </c>
      <c r="D78" s="12">
        <v>89</v>
      </c>
      <c r="E78" s="6" t="s">
        <v>16</v>
      </c>
      <c r="F78" s="4">
        <f t="shared" si="3"/>
        <v>890</v>
      </c>
    </row>
    <row r="79" spans="1:6">
      <c r="A79" s="33">
        <f t="shared" si="4"/>
        <v>76</v>
      </c>
      <c r="B79" s="6" t="s">
        <v>54</v>
      </c>
      <c r="C79" s="12">
        <v>7</v>
      </c>
      <c r="D79" s="12">
        <v>147</v>
      </c>
      <c r="E79" s="6" t="s">
        <v>16</v>
      </c>
      <c r="F79" s="4">
        <f t="shared" si="3"/>
        <v>1029</v>
      </c>
    </row>
    <row r="80" spans="1:6">
      <c r="A80" s="33">
        <f t="shared" si="4"/>
        <v>77</v>
      </c>
      <c r="B80" s="6" t="s">
        <v>55</v>
      </c>
      <c r="C80" s="12">
        <v>30</v>
      </c>
      <c r="D80" s="12">
        <v>21</v>
      </c>
      <c r="E80" s="6" t="s">
        <v>16</v>
      </c>
      <c r="F80" s="4">
        <f t="shared" si="3"/>
        <v>630</v>
      </c>
    </row>
    <row r="81" spans="1:6" ht="25.5">
      <c r="A81" s="33">
        <f t="shared" si="4"/>
        <v>78</v>
      </c>
      <c r="B81" s="6" t="s">
        <v>56</v>
      </c>
      <c r="C81" s="12">
        <v>4</v>
      </c>
      <c r="D81" s="12">
        <v>142</v>
      </c>
      <c r="E81" s="6" t="s">
        <v>16</v>
      </c>
      <c r="F81" s="4">
        <f t="shared" si="3"/>
        <v>568</v>
      </c>
    </row>
    <row r="82" spans="1:6">
      <c r="A82" s="33">
        <f t="shared" si="4"/>
        <v>79</v>
      </c>
      <c r="B82" s="6" t="s">
        <v>57</v>
      </c>
      <c r="C82" s="12">
        <v>7</v>
      </c>
      <c r="D82" s="12">
        <v>144</v>
      </c>
      <c r="E82" s="6" t="s">
        <v>16</v>
      </c>
      <c r="F82" s="4">
        <f t="shared" si="3"/>
        <v>1008</v>
      </c>
    </row>
    <row r="83" spans="1:6">
      <c r="A83" s="33">
        <f t="shared" si="4"/>
        <v>80</v>
      </c>
      <c r="B83" s="6" t="s">
        <v>58</v>
      </c>
      <c r="C83" s="12">
        <v>15</v>
      </c>
      <c r="D83" s="12">
        <v>17</v>
      </c>
      <c r="E83" s="6" t="s">
        <v>16</v>
      </c>
      <c r="F83" s="4">
        <f t="shared" si="3"/>
        <v>255</v>
      </c>
    </row>
    <row r="84" spans="1:6">
      <c r="A84" s="33">
        <f t="shared" si="4"/>
        <v>81</v>
      </c>
      <c r="B84" s="6" t="s">
        <v>59</v>
      </c>
      <c r="C84" s="12">
        <v>1</v>
      </c>
      <c r="D84" s="12">
        <v>187</v>
      </c>
      <c r="E84" s="29" t="s">
        <v>60</v>
      </c>
      <c r="F84" s="4">
        <f t="shared" si="3"/>
        <v>187</v>
      </c>
    </row>
    <row r="85" spans="1:6">
      <c r="A85" s="33">
        <f t="shared" si="4"/>
        <v>82</v>
      </c>
      <c r="B85" s="6" t="s">
        <v>61</v>
      </c>
      <c r="C85" s="12">
        <v>1</v>
      </c>
      <c r="D85" s="12">
        <v>103</v>
      </c>
      <c r="E85" s="29" t="s">
        <v>62</v>
      </c>
      <c r="F85" s="4">
        <f t="shared" si="3"/>
        <v>103</v>
      </c>
    </row>
    <row r="86" spans="1:6" ht="72">
      <c r="A86" s="33">
        <f t="shared" si="4"/>
        <v>83</v>
      </c>
      <c r="B86" s="1" t="s">
        <v>63</v>
      </c>
      <c r="C86" s="4">
        <v>20</v>
      </c>
      <c r="D86" s="4">
        <v>84</v>
      </c>
      <c r="E86" s="2" t="s">
        <v>14</v>
      </c>
      <c r="F86" s="4">
        <f t="shared" si="3"/>
        <v>1680</v>
      </c>
    </row>
    <row r="87" spans="1:6" ht="120">
      <c r="A87" s="33">
        <f t="shared" si="4"/>
        <v>84</v>
      </c>
      <c r="B87" s="3" t="s">
        <v>127</v>
      </c>
      <c r="C87" s="4">
        <v>20</v>
      </c>
      <c r="D87" s="4">
        <v>188</v>
      </c>
      <c r="E87" s="2" t="s">
        <v>14</v>
      </c>
      <c r="F87" s="4">
        <f t="shared" si="3"/>
        <v>3760</v>
      </c>
    </row>
    <row r="88" spans="1:6">
      <c r="A88" s="33">
        <f t="shared" si="4"/>
        <v>85</v>
      </c>
      <c r="B88" s="6" t="s">
        <v>64</v>
      </c>
      <c r="C88" s="4">
        <v>6</v>
      </c>
      <c r="D88" s="4">
        <v>84</v>
      </c>
      <c r="E88" s="2" t="s">
        <v>14</v>
      </c>
      <c r="F88" s="4">
        <f t="shared" si="3"/>
        <v>504</v>
      </c>
    </row>
    <row r="89" spans="1:6">
      <c r="A89" s="33">
        <f t="shared" si="4"/>
        <v>86</v>
      </c>
      <c r="B89" s="6" t="s">
        <v>65</v>
      </c>
      <c r="C89" s="4">
        <v>2</v>
      </c>
      <c r="D89" s="4">
        <v>78</v>
      </c>
      <c r="E89" s="2" t="s">
        <v>14</v>
      </c>
      <c r="F89" s="4">
        <f t="shared" si="3"/>
        <v>156</v>
      </c>
    </row>
    <row r="90" spans="1:6" ht="276.75" customHeight="1">
      <c r="A90" s="33">
        <f t="shared" si="4"/>
        <v>87</v>
      </c>
      <c r="B90" s="3" t="s">
        <v>66</v>
      </c>
      <c r="C90" s="4">
        <v>2</v>
      </c>
      <c r="D90" s="49">
        <v>7248</v>
      </c>
      <c r="E90" s="50" t="s">
        <v>27</v>
      </c>
      <c r="F90" s="4">
        <f>C90*D90</f>
        <v>14496</v>
      </c>
    </row>
    <row r="91" spans="1:6" ht="282.75" customHeight="1">
      <c r="A91" s="33">
        <f t="shared" si="4"/>
        <v>88</v>
      </c>
      <c r="B91" s="1" t="s">
        <v>67</v>
      </c>
      <c r="C91" s="4">
        <v>1</v>
      </c>
      <c r="D91" s="51">
        <v>48162</v>
      </c>
      <c r="E91" s="50" t="s">
        <v>27</v>
      </c>
      <c r="F91" s="4">
        <f t="shared" si="3"/>
        <v>48162</v>
      </c>
    </row>
    <row r="92" spans="1:6" ht="260.25" customHeight="1">
      <c r="A92" s="33">
        <f t="shared" si="4"/>
        <v>89</v>
      </c>
      <c r="B92" s="1" t="s">
        <v>68</v>
      </c>
      <c r="C92" s="4">
        <v>1</v>
      </c>
      <c r="D92" s="51">
        <v>16621</v>
      </c>
      <c r="E92" s="50" t="s">
        <v>27</v>
      </c>
      <c r="F92" s="4">
        <f t="shared" si="3"/>
        <v>16621</v>
      </c>
    </row>
    <row r="93" spans="1:6" ht="65.25" customHeight="1">
      <c r="A93" s="33">
        <f t="shared" si="4"/>
        <v>90</v>
      </c>
      <c r="B93" s="1" t="s">
        <v>69</v>
      </c>
      <c r="C93" s="49">
        <v>2</v>
      </c>
      <c r="D93" s="49">
        <v>430</v>
      </c>
      <c r="E93" s="50" t="s">
        <v>27</v>
      </c>
      <c r="F93" s="4">
        <f t="shared" si="3"/>
        <v>860</v>
      </c>
    </row>
    <row r="94" spans="1:6" ht="66.75" customHeight="1">
      <c r="A94" s="33">
        <f t="shared" si="4"/>
        <v>91</v>
      </c>
      <c r="B94" s="38" t="s">
        <v>128</v>
      </c>
      <c r="C94" s="4">
        <v>2</v>
      </c>
      <c r="D94" s="4">
        <v>484</v>
      </c>
      <c r="E94" s="2" t="s">
        <v>16</v>
      </c>
      <c r="F94" s="4">
        <f t="shared" si="3"/>
        <v>968</v>
      </c>
    </row>
    <row r="95" spans="1:6" ht="43.5" customHeight="1">
      <c r="A95" s="33">
        <f t="shared" si="4"/>
        <v>92</v>
      </c>
      <c r="B95" s="1" t="s">
        <v>70</v>
      </c>
      <c r="C95" s="4">
        <v>2</v>
      </c>
      <c r="D95" s="4">
        <v>58</v>
      </c>
      <c r="E95" s="2" t="s">
        <v>16</v>
      </c>
      <c r="F95" s="4">
        <f t="shared" si="3"/>
        <v>116</v>
      </c>
    </row>
    <row r="96" spans="1:6" ht="61.5" customHeight="1">
      <c r="A96" s="33">
        <f t="shared" si="4"/>
        <v>93</v>
      </c>
      <c r="B96" s="1" t="s">
        <v>71</v>
      </c>
      <c r="C96" s="4">
        <v>2</v>
      </c>
      <c r="D96" s="4">
        <v>341</v>
      </c>
      <c r="E96" s="2" t="s">
        <v>16</v>
      </c>
      <c r="F96" s="5">
        <f t="shared" si="3"/>
        <v>682</v>
      </c>
    </row>
    <row r="97" spans="1:7">
      <c r="A97" s="33"/>
      <c r="B97" s="1"/>
      <c r="C97" s="12"/>
      <c r="D97" s="12"/>
      <c r="E97" s="42"/>
      <c r="F97" s="44">
        <f>SUM(F3:F96)</f>
        <v>565415.34268999984</v>
      </c>
      <c r="G97" s="43"/>
    </row>
    <row r="98" spans="1:7">
      <c r="A98" s="33"/>
      <c r="B98" s="52" t="s">
        <v>72</v>
      </c>
      <c r="C98" s="53"/>
      <c r="D98" s="30">
        <v>0.09</v>
      </c>
      <c r="E98" s="40"/>
      <c r="F98" s="45">
        <f>F97*9%</f>
        <v>50887.380842099985</v>
      </c>
    </row>
    <row r="99" spans="1:7">
      <c r="A99" s="31"/>
      <c r="B99" s="52" t="s">
        <v>73</v>
      </c>
      <c r="C99" s="53"/>
      <c r="D99" s="30">
        <v>0.09</v>
      </c>
      <c r="E99" s="40"/>
      <c r="F99" s="45">
        <f>F97*9%</f>
        <v>50887.380842099985</v>
      </c>
    </row>
    <row r="100" spans="1:7">
      <c r="A100" s="31"/>
      <c r="B100" s="55" t="s">
        <v>74</v>
      </c>
      <c r="C100" s="54"/>
      <c r="D100" s="53"/>
      <c r="E100" s="40"/>
      <c r="F100" s="44">
        <f>SUM(F97:F99)</f>
        <v>667190.10437419987</v>
      </c>
      <c r="G100" s="43"/>
    </row>
    <row r="101" spans="1:7">
      <c r="A101" s="31"/>
      <c r="B101" s="52" t="s">
        <v>100</v>
      </c>
      <c r="C101" s="53"/>
      <c r="D101" s="30">
        <v>0.01</v>
      </c>
      <c r="E101" s="40"/>
      <c r="F101" s="45">
        <f>F100*1%</f>
        <v>6671.9010437419993</v>
      </c>
    </row>
    <row r="102" spans="1:7">
      <c r="A102" s="31"/>
      <c r="B102" s="52" t="s">
        <v>101</v>
      </c>
      <c r="C102" s="54"/>
      <c r="D102" s="53"/>
      <c r="E102" s="41"/>
      <c r="F102" s="44">
        <f>SUM(F100:F101)</f>
        <v>673862.00541794184</v>
      </c>
      <c r="G102" s="43"/>
    </row>
    <row r="103" spans="1:7">
      <c r="A103" s="31"/>
      <c r="B103" s="55" t="s">
        <v>75</v>
      </c>
      <c r="C103" s="54"/>
      <c r="D103" s="53"/>
      <c r="E103" s="40"/>
      <c r="F103" s="45">
        <f>F100*3%</f>
        <v>20015.703131225997</v>
      </c>
    </row>
    <row r="104" spans="1:7">
      <c r="A104" s="31"/>
      <c r="B104" s="52" t="s">
        <v>76</v>
      </c>
      <c r="C104" s="54"/>
      <c r="D104" s="53"/>
      <c r="E104" s="40"/>
      <c r="F104" s="45">
        <f>SUM(F102:F103)</f>
        <v>693877.70854916784</v>
      </c>
      <c r="G104" s="43"/>
    </row>
    <row r="105" spans="1:7" ht="16.5" thickBot="1">
      <c r="A105" s="37"/>
      <c r="B105" s="60" t="s">
        <v>77</v>
      </c>
      <c r="C105" s="56"/>
      <c r="D105" s="57"/>
      <c r="E105" s="47"/>
      <c r="F105" s="46">
        <f>ROUND(F104,0)</f>
        <v>693878</v>
      </c>
      <c r="G105" s="43"/>
    </row>
  </sheetData>
  <mergeCells count="9">
    <mergeCell ref="A1:F1"/>
    <mergeCell ref="B104:D104"/>
    <mergeCell ref="B105:D105"/>
    <mergeCell ref="B101:C101"/>
    <mergeCell ref="B102:D102"/>
    <mergeCell ref="B103:D103"/>
    <mergeCell ref="B98:C98"/>
    <mergeCell ref="B99:C99"/>
    <mergeCell ref="B100:D100"/>
  </mergeCells>
  <pageMargins left="0.70866141732283472" right="0.70866141732283472" top="0.74803149606299213" bottom="0.74803149606299213" header="0.31496062992125984" footer="0.31496062992125984"/>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Sheet3</vt:lpstr>
      <vt:lpstr>Sheet3!Print_Area</vt:lpstr>
      <vt:lpstr>Sheet3!Print_Titles</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2025-08-11T10:46:24Z</dcterms:modified>
</cp:coreProperties>
</file>