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7256" windowHeight="5928"/>
  </bookViews>
  <sheets>
    <sheet name="Civil Works" sheetId="1" r:id="rId1"/>
  </sheets>
  <definedNames>
    <definedName name="_xlnm.Print_Titles" localSheetId="0">'Civil Works'!$2:$2</definedName>
  </definedNames>
  <calcPr calcId="152511"/>
</workbook>
</file>

<file path=xl/calcChain.xml><?xml version="1.0" encoding="utf-8"?>
<calcChain xmlns="http://schemas.openxmlformats.org/spreadsheetml/2006/main">
  <c r="F97" i="1" l="1"/>
  <c r="C13" i="1"/>
  <c r="C4" i="1"/>
  <c r="F96" i="1" l="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98" i="1" l="1"/>
  <c r="F99" i="1" l="1"/>
  <c r="F100" i="1" s="1"/>
  <c r="F101" i="1" s="1"/>
  <c r="F102" i="1" s="1"/>
  <c r="F103" i="1" s="1"/>
  <c r="F104" i="1" s="1"/>
  <c r="F105" i="1" s="1"/>
  <c r="A52" i="1" l="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alcChain>
</file>

<file path=xl/sharedStrings.xml><?xml version="1.0" encoding="utf-8"?>
<sst xmlns="http://schemas.openxmlformats.org/spreadsheetml/2006/main" count="202" uniqueCount="126">
  <si>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</si>
  <si>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</si>
  <si>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</si>
  <si>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</si>
  <si>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</si>
  <si>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</si>
  <si>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</si>
  <si>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</si>
  <si>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</si>
  <si>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</si>
  <si>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</si>
  <si>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t>Cu.m</t>
  </si>
  <si>
    <r>
      <rPr>
        <sz val="9"/>
        <rFont val="Calibri"/>
        <family val="1"/>
      </rPr>
      <t>ii) Louvered Section.</t>
    </r>
  </si>
  <si>
    <r>
      <rPr>
        <sz val="9"/>
        <rFont val="Calibri"/>
        <family val="1"/>
      </rPr>
      <t>iii) Cleat angle ( Non-annodized).</t>
    </r>
  </si>
  <si>
    <t xml:space="preserve">                    SANITARY AND PLUMBING WORKS</t>
  </si>
  <si>
    <t>Each</t>
  </si>
  <si>
    <r>
      <rPr>
        <sz val="9"/>
        <rFont val="Calibri"/>
        <family val="1"/>
      </rPr>
      <t>Chromium plated angular Stop Cock with wall flange (Equivalent to Code No. 5053 &amp; Model - Florentine of Jaquar or similar brand). PWD S&amp;P Schedule, Page No.-6 Item No.-7-d-i,</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</si>
  <si>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</si>
  <si>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</si>
  <si>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</si>
  <si>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</si>
  <si>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</si>
  <si>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</si>
  <si>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</si>
  <si>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</si>
  <si>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</si>
  <si>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</si>
  <si>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</si>
  <si>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</si>
  <si>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</si>
  <si>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</si>
  <si>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</si>
  <si>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Add S.G.S.T. @</t>
  </si>
  <si>
    <t>Add C.G.S.T. @</t>
  </si>
  <si>
    <r>
      <rPr>
        <sz val="10"/>
        <rFont val="Calibri"/>
        <family val="1"/>
      </rPr>
      <t>Cost Of Civil Work</t>
    </r>
  </si>
  <si>
    <r>
      <rPr>
        <sz val="10"/>
        <rFont val="Calibri"/>
        <family val="1"/>
      </rPr>
      <t>Add L.W.C. @</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</si>
  <si>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</si>
  <si>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</si>
  <si>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</si>
  <si>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</si>
  <si>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</si>
  <si>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</si>
  <si>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</si>
  <si>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</si>
  <si>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</si>
  <si>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</si>
  <si>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</si>
  <si>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</si>
  <si>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</si>
  <si>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</si>
  <si>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</si>
  <si>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</si>
  <si>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</si>
  <si>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</si>
  <si>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</si>
  <si>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</si>
  <si>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</si>
  <si>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</si>
  <si>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</si>
  <si>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</si>
  <si>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</si>
  <si>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</si>
  <si>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</si>
  <si>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</si>
  <si>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</si>
  <si>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</si>
  <si>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</si>
  <si>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</si>
  <si>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</si>
  <si>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</si>
  <si>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</si>
  <si>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</si>
  <si>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</si>
  <si>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</si>
  <si>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</si>
  <si>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</si>
  <si>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</si>
  <si>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</si>
  <si>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</si>
  <si>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</si>
  <si>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</si>
  <si>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</si>
  <si>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</si>
  <si>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</si>
  <si>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</si>
  <si>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</si>
  <si>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</si>
  <si>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</si>
  <si>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</si>
  <si>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</si>
  <si>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</si>
  <si>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3 X 2 X 1.20 X 1.20 X 1.00 =  8.64 M3                                                                                                                            partition wall  1x 1.00 x 0.375 x 0.150 =   0.056  m3                                                  </t>
  </si>
  <si>
    <t>Cum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</si>
  <si>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5.10 x 4.55 x 0.325 = 7.542  m3</t>
  </si>
  <si>
    <t>Single Brick Flat Soling of picked jhama bricks including ramming and dressing bed to proper level and filling joints with local sand. PWD Building Works schedule, Page- 14, Item - 1  ( Corri. Page-01, Date-04-06-2018)                                                                                           3 x 2 x1.20 x 1.20  = 8.64  m2                                                                   2 x 2.50 x 0 .375  =  1.88  m2                                                                    1 x 1.00 x  0.375  =  0.375  m2                                                                  2 x 1.50 x 1.00  =    3.00  m2                                                                           1 x 5.10x 4.55 = 23.21 m2</t>
  </si>
  <si>
    <t xml:space="preserve">Cement concrete with graded jhama khoa (30 mm size) excluding shuttering In ground floor and foundation. (a) 1:3:6 proportion. PWD Building Works schedule, Page -23, Item -B.1.a, ( Corri. Page- 09, Date-04-06-2018)                     Rate Analysis1  ( Corri. Page-01, Date-04-06-2018)        
37.10  X 0.100 = 3.71 M3                                                                                     </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</si>
  <si>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</si>
  <si>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5.10 x 0.250 = 5.10  m2
3x 2 x 4.55 x 0.25 = 6.83  m2 
6 x 4 x 1.20 x 0.150 = 4.32  m2</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</si>
  <si>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5.10 x 4.55 = 23.21 m2</t>
  </si>
  <si>
    <t>Brick work with 1st class bricks in cement mortar (1:4)
(b) superstructure  groung floor
PWD Building Works schedule, Page -15, Item-7.b (Rate Analysis)                                                                                                2 x 5.10 x 0.250 x 3.00 = 7.65  m3 
3 x 4.55 x 0.250 x 3.00 =  10.238  m3</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</si>
  <si>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2( 5.1 + 4.55 ) x  3.75 = 72.388 m2
2( 5.10 + 4.55 ) x  3.00 = 57.90  m2
3x2 x 1.00 x 3.00 = 18.00 m2
5 x 2 x 1.20 x 3.00 = 36.00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</si>
  <si>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5.1 x 4.55 = 23.21  m2</t>
  </si>
  <si>
    <t>Neat cement punning about 1.5 mm thick in wall ,dado, window sills, floors etc  .   Note cement 0.152 m3/100 m2    PWD Building Works schedule, P-192 It- No. 15 
  2 ( 5.10  + 4.55 )x 0.75 = 14.48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</si>
  <si>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4 ( 2x2.10 + 0.75 ) = 19.80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</si>
  <si>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4 x 2.10 x 0.75 = 6.30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</si>
  <si>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</si>
  <si>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</si>
  <si>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</si>
  <si>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</si>
  <si>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</si>
  <si>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</si>
  <si>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</si>
  <si>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</si>
  <si>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</si>
  <si>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</si>
  <si>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</si>
  <si>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</si>
  <si>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r>
      <t xml:space="preserve">      </t>
    </r>
    <r>
      <rPr>
        <sz val="14"/>
        <color theme="1"/>
        <rFont val="Calibri"/>
        <family val="2"/>
        <scheme val="minor"/>
      </rPr>
      <t>CONSTRUCTION OF TOILET BLOCK ( CT/PT) MODEL NO  - G  CIVIL WORKS  
          TOILET SEATS -4 NOS AND URINAL- 5 NOS</t>
    </r>
  </si>
  <si>
    <t>Add Contengency @</t>
  </si>
  <si>
    <t>Total Amount Including Labour.Welfare.cess. and contengency</t>
  </si>
  <si>
    <r>
      <t xml:space="preserve">Ordinary Cement concrete (mix 1:1.5:3) with graded stone chips (20 mm nominal size) excluding shuttering and reinforcement,if any, in ground floor as per relevant IS codes.
a) Pakur Variety /Chandil Variety
PWD Building Works schedule, p-26 Item 10 a (Rate Analysis )                          
2 x 3 x 1.20 x 1.20 x 0.150 =  1.296  m3      
 2 x 3 x (1.20 x 1.20 ) + (0.250 x 0.250 ) /2 x 0.150 = 0.676  m3   
2 x 3 x 0.250 x 0.250 x 3.90 =  1.463  m3    
2 x 2 x 2.525 x 0.250 x 0.250 =  0.631  m3   
 3 x 3.00 x 0.250 x 0.250  =   0.563  m3     
 2 x 2 x 2.525 x 0.250 x 0.150 = 0.379  m3  
 </t>
    </r>
    <r>
      <rPr>
        <sz val="9"/>
        <rFont val="Calibri"/>
        <family val="2"/>
      </rPr>
      <t>3</t>
    </r>
    <r>
      <rPr>
        <sz val="9"/>
        <rFont val="Calibri"/>
        <family val="1"/>
      </rPr>
      <t xml:space="preserve"> x 3.00 x 0.250 x 0.150 = 0.338  m3    
1 x 5.10 x  4.55 x 0.1025 = 2.378  m3                                                            </t>
    </r>
  </si>
  <si>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5.10 x 4.55 = 23.21  m2
2(5.10 + 4.55 ) x 0.125 =  2.41  m2
6(.30+.025 ) x 3.00 = 5.85 m2
2 x 2 x 5.1 x 0.1250 = 2.55 m2
3x 2 x 4.55 x 0.125 = 3.41  m2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</si>
  <si>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6.428 x1.20 % = 0.0771 m3 x 35.315 c.ft =    2.724c.ft x  225 kg = 612.91 kg = 0.612 MT</t>
  </si>
  <si>
    <t xml:space="preserve">Brick work with 1st class bricks in cement mortar (1:4)
(a) Foundation and plinth  groung floor
PWD Building Works schedule, Page -15, Item-7.a (Rate Analysis)                                                                                                 2 x 5.10 x 0.250 x 0.600 =  1.53  m3                                                      3 x 4.550 x 0.250 x 0.600 = 2.05 m3                                                      2 X 2.50 X 0.250 X 0.600 = 0.750 M3                                                       2 X 1.00 X 0.500 X 0.300  = 0.300 M3 </t>
  </si>
  <si>
    <t>Rendering the Surface of walls and ceiling with White Cement base WATER PROOF wall putty of approved make &amp; brand.(1.5 mm thick)     In Ground Floor
PWD Building Works schedule,  PWD, P- 198, I - 5    
184.26 + 23.21 = 207.47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</si>
  <si>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62.68 m2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</si>
</sst>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9"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2"/>
      <name val="Calibri"/>
      <family val="2"/>
    </font>
    <font>
      <b/>
      <sz val="12"/>
      <color rgb="FF000000"/>
      <name val="Calibri"/>
      <family val="2"/>
    </font>
    <font>
      <sz val="14"/>
      <color theme="1"/>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indexed="64"/>
      </right>
      <top style="thin">
        <color rgb="FF000000"/>
      </top>
      <bottom style="medium">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s>
  <cellStyleXfs count="1">
    <xf numFmtId="0" fontId="0" fillId="0" borderId="0"/>
  </cellStyleXfs>
  <cellXfs count="55">
    <xf numFmtId="0" fontId="0" fillId="0" borderId="0" xfId="0"/>
    <xf numFmtId="0" fontId="0" fillId="0" borderId="1" xfId="0"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center" vertical="center"/>
    </xf>
    <xf numFmtId="1" fontId="3" fillId="0" borderId="1" xfId="0" applyNumberFormat="1" applyFont="1" applyBorder="1" applyAlignment="1">
      <alignment horizontal="left" vertical="top" shrinkToFit="1"/>
    </xf>
    <xf numFmtId="2" fontId="3" fillId="0" borderId="1" xfId="0" applyNumberFormat="1" applyFont="1" applyBorder="1" applyAlignment="1">
      <alignment horizontal="left" vertical="top" shrinkToFit="1"/>
    </xf>
    <xf numFmtId="2" fontId="8" fillId="0" borderId="1" xfId="0" applyNumberFormat="1" applyFont="1" applyBorder="1" applyAlignment="1">
      <alignment horizontal="left" vertical="top" shrinkToFit="1"/>
    </xf>
    <xf numFmtId="0" fontId="9" fillId="0" borderId="1" xfId="0" applyFont="1" applyBorder="1" applyAlignment="1">
      <alignment horizontal="left" vertical="top" wrapText="1"/>
    </xf>
    <xf numFmtId="2" fontId="5" fillId="0" borderId="1" xfId="0" applyNumberFormat="1" applyFont="1" applyBorder="1" applyAlignment="1">
      <alignment horizontal="left" vertical="top" shrinkToFi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4" fillId="0" borderId="5" xfId="0" applyFont="1" applyBorder="1" applyAlignment="1">
      <alignment horizontal="left" vertical="top" wrapText="1"/>
    </xf>
    <xf numFmtId="2" fontId="3" fillId="0" borderId="5" xfId="0" applyNumberFormat="1" applyFont="1" applyBorder="1" applyAlignment="1">
      <alignment horizontal="left" vertical="top" shrinkToFit="1"/>
    </xf>
    <xf numFmtId="0" fontId="7" fillId="0" borderId="1" xfId="0" applyFont="1" applyBorder="1" applyAlignment="1">
      <alignment horizontal="left" vertical="top" wrapText="1"/>
    </xf>
    <xf numFmtId="164" fontId="3" fillId="0" borderId="1" xfId="0" applyNumberFormat="1" applyFont="1" applyBorder="1" applyAlignment="1">
      <alignment horizontal="left" vertical="top" shrinkToFit="1"/>
    </xf>
    <xf numFmtId="2" fontId="3" fillId="0" borderId="2" xfId="0" applyNumberFormat="1" applyFont="1" applyBorder="1" applyAlignment="1">
      <alignment horizontal="left" vertical="top" shrinkToFit="1"/>
    </xf>
    <xf numFmtId="0" fontId="2" fillId="0" borderId="2" xfId="0" applyFont="1" applyBorder="1" applyAlignment="1">
      <alignment horizontal="left" vertical="top" wrapText="1"/>
    </xf>
    <xf numFmtId="2" fontId="3" fillId="0" borderId="4" xfId="0" applyNumberFormat="1" applyFont="1" applyBorder="1" applyAlignment="1">
      <alignment horizontal="left" vertical="top" shrinkToFit="1"/>
    </xf>
    <xf numFmtId="0" fontId="15" fillId="0" borderId="1" xfId="0" applyFont="1" applyBorder="1" applyAlignment="1">
      <alignment horizontal="left" vertical="top" wrapText="1"/>
    </xf>
    <xf numFmtId="2" fontId="10" fillId="0" borderId="1" xfId="0" applyNumberFormat="1" applyFont="1" applyBorder="1" applyAlignment="1">
      <alignment horizontal="left" vertical="top" shrinkToFit="1"/>
    </xf>
    <xf numFmtId="0" fontId="11" fillId="0" borderId="1" xfId="0" applyFont="1" applyBorder="1" applyAlignment="1">
      <alignment horizontal="left" vertical="top" wrapText="1"/>
    </xf>
    <xf numFmtId="2" fontId="13" fillId="0" borderId="1" xfId="0" applyNumberFormat="1" applyFont="1" applyBorder="1" applyAlignment="1">
      <alignment horizontal="left" vertical="top" shrinkToFit="1"/>
    </xf>
    <xf numFmtId="9" fontId="3" fillId="0" borderId="1" xfId="0" applyNumberFormat="1" applyFont="1" applyBorder="1" applyAlignment="1">
      <alignment horizontal="left" vertical="top" shrinkToFit="1"/>
    </xf>
    <xf numFmtId="1" fontId="3" fillId="0" borderId="2" xfId="0" applyNumberFormat="1" applyFont="1" applyBorder="1" applyAlignment="1">
      <alignment horizontal="left" vertical="top" shrinkToFit="1"/>
    </xf>
    <xf numFmtId="1" fontId="3" fillId="0" borderId="3" xfId="0" applyNumberFormat="1" applyFont="1" applyBorder="1" applyAlignment="1">
      <alignment horizontal="left" vertical="top" shrinkToFit="1"/>
    </xf>
    <xf numFmtId="1" fontId="3" fillId="0" borderId="5" xfId="0" applyNumberFormat="1" applyFont="1" applyBorder="1" applyAlignment="1">
      <alignment horizontal="left" vertical="top" shrinkToFit="1"/>
    </xf>
    <xf numFmtId="0" fontId="0" fillId="0" borderId="2" xfId="0" applyBorder="1" applyAlignment="1">
      <alignment horizontal="left" vertical="top" wrapText="1"/>
    </xf>
    <xf numFmtId="0" fontId="4" fillId="0" borderId="4" xfId="0" applyFont="1" applyBorder="1" applyAlignment="1">
      <alignment horizontal="left" vertical="top" wrapText="1"/>
    </xf>
    <xf numFmtId="0" fontId="12" fillId="0" borderId="1" xfId="0" applyFont="1" applyBorder="1" applyAlignment="1">
      <alignment horizontal="left" vertical="top" wrapText="1"/>
    </xf>
    <xf numFmtId="0" fontId="0" fillId="0" borderId="13" xfId="0" applyBorder="1" applyAlignment="1">
      <alignment horizontal="left" vertical="top" wrapText="1"/>
    </xf>
    <xf numFmtId="2" fontId="3" fillId="0" borderId="6" xfId="0" applyNumberFormat="1" applyFont="1" applyBorder="1" applyAlignment="1">
      <alignment horizontal="right" shrinkToFit="1"/>
    </xf>
    <xf numFmtId="2" fontId="17" fillId="0" borderId="12" xfId="0" applyNumberFormat="1" applyFont="1" applyBorder="1" applyAlignment="1">
      <alignment horizontal="right" shrinkToFit="1"/>
    </xf>
    <xf numFmtId="2" fontId="14" fillId="0" borderId="6" xfId="0" applyNumberFormat="1" applyFont="1" applyBorder="1" applyAlignment="1">
      <alignment horizontal="right" shrinkToFit="1"/>
    </xf>
    <xf numFmtId="2" fontId="3" fillId="0" borderId="16" xfId="0" applyNumberFormat="1" applyFont="1" applyBorder="1" applyAlignment="1">
      <alignment horizontal="right" shrinkToFit="1"/>
    </xf>
    <xf numFmtId="2" fontId="14" fillId="0" borderId="16" xfId="0" applyNumberFormat="1" applyFont="1" applyBorder="1" applyAlignment="1">
      <alignment horizontal="right" shrinkToFit="1"/>
    </xf>
    <xf numFmtId="2" fontId="17" fillId="0" borderId="15" xfId="0" applyNumberFormat="1" applyFont="1" applyBorder="1" applyAlignment="1">
      <alignment horizontal="right" shrinkToFit="1"/>
    </xf>
    <xf numFmtId="2" fontId="3" fillId="0" borderId="1" xfId="0" applyNumberFormat="1" applyFont="1" applyBorder="1" applyAlignment="1">
      <alignment horizontal="right" vertical="top" shrinkToFit="1"/>
    </xf>
    <xf numFmtId="2" fontId="14" fillId="0" borderId="1" xfId="0" applyNumberFormat="1" applyFont="1" applyBorder="1" applyAlignment="1">
      <alignment horizontal="right" vertical="top" shrinkToFit="1"/>
    </xf>
    <xf numFmtId="0" fontId="2" fillId="0" borderId="6" xfId="0" applyFont="1" applyBorder="1" applyAlignment="1">
      <alignment vertical="top" wrapText="1"/>
    </xf>
    <xf numFmtId="0" fontId="1" fillId="0" borderId="8" xfId="0" applyFont="1" applyBorder="1" applyAlignment="1">
      <alignment vertical="top" wrapText="1"/>
    </xf>
    <xf numFmtId="9" fontId="1" fillId="0" borderId="17" xfId="0" applyNumberFormat="1" applyFont="1" applyBorder="1" applyAlignment="1">
      <alignment horizontal="left" vertical="top" wrapText="1"/>
    </xf>
    <xf numFmtId="0" fontId="0" fillId="0" borderId="14" xfId="0" applyBorder="1" applyAlignment="1">
      <alignment horizontal="center" vertical="center" wrapTex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 fillId="0" borderId="7" xfId="0" applyFont="1" applyBorder="1" applyAlignment="1">
      <alignment horizontal="left" vertical="top" wrapText="1"/>
    </xf>
    <xf numFmtId="0" fontId="2"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6" fillId="0" borderId="13" xfId="0" applyFont="1" applyBorder="1" applyAlignment="1">
      <alignment horizontal="left" vertical="top" wrapText="1"/>
    </xf>
    <xf numFmtId="0" fontId="2" fillId="0" borderId="6" xfId="0" applyFont="1" applyBorder="1" applyAlignment="1">
      <alignment horizontal="left" vertical="top" wrapText="1"/>
    </xf>
    <xf numFmtId="2" fontId="3" fillId="0" borderId="1" xfId="0" applyNumberFormat="1" applyFont="1" applyFill="1" applyBorder="1" applyAlignment="1">
      <alignment horizontal="left" vertical="top" shrinkToFi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5"/>
  <sheetViews>
    <sheetView tabSelected="1" workbookViewId="0">
      <selection activeCell="B3" sqref="B3"/>
    </sheetView>
  </sheetViews>
  <sheetFormatPr defaultColWidth="9.109375" defaultRowHeight="14.4" x14ac:dyDescent="0.3"/>
  <cols>
    <col min="1" max="1" width="6.33203125" style="7" customWidth="1"/>
    <col min="2" max="2" width="46.5546875" customWidth="1"/>
    <col min="3" max="3" width="8.6640625" customWidth="1"/>
    <col min="4" max="4" width="7.44140625" customWidth="1"/>
    <col min="5" max="5" width="11.109375" customWidth="1"/>
    <col min="6" max="6" width="11.44140625" customWidth="1"/>
  </cols>
  <sheetData>
    <row r="1" spans="1:6" ht="51" customHeight="1" x14ac:dyDescent="0.3">
      <c r="A1" s="45" t="s">
        <v>117</v>
      </c>
      <c r="B1" s="45"/>
      <c r="C1" s="45"/>
      <c r="D1" s="45"/>
      <c r="E1" s="45"/>
      <c r="F1" s="45"/>
    </row>
    <row r="2" spans="1:6" ht="19.5" customHeight="1" x14ac:dyDescent="0.3">
      <c r="A2" s="1" t="s">
        <v>0</v>
      </c>
      <c r="B2" s="3" t="s">
        <v>1</v>
      </c>
      <c r="C2" s="3" t="s">
        <v>2</v>
      </c>
      <c r="D2" s="3" t="s">
        <v>3</v>
      </c>
      <c r="E2" s="3" t="s">
        <v>4</v>
      </c>
      <c r="F2" s="3" t="s">
        <v>5</v>
      </c>
    </row>
    <row r="3" spans="1:6" ht="186" customHeight="1" x14ac:dyDescent="0.3">
      <c r="A3" s="8">
        <v>1</v>
      </c>
      <c r="B3" s="1" t="s">
        <v>91</v>
      </c>
      <c r="C3" s="18">
        <v>8.6959999999999997</v>
      </c>
      <c r="D3" s="9">
        <v>119.27</v>
      </c>
      <c r="E3" s="6" t="s">
        <v>11</v>
      </c>
      <c r="F3" s="40">
        <f t="shared" ref="F3:F49" si="0">ROUND(C3*D3,2)</f>
        <v>1037.17</v>
      </c>
    </row>
    <row r="4" spans="1:6" ht="72" x14ac:dyDescent="0.3">
      <c r="A4" s="8">
        <v>2</v>
      </c>
      <c r="B4" s="2" t="s">
        <v>6</v>
      </c>
      <c r="C4" s="18">
        <f>C3/3</f>
        <v>2.8986666666666667</v>
      </c>
      <c r="D4" s="9">
        <v>77.540000000000006</v>
      </c>
      <c r="E4" s="6" t="s">
        <v>92</v>
      </c>
      <c r="F4" s="40">
        <f t="shared" si="0"/>
        <v>224.76</v>
      </c>
    </row>
    <row r="5" spans="1:6" ht="85.5" customHeight="1" x14ac:dyDescent="0.3">
      <c r="A5" s="8">
        <v>3</v>
      </c>
      <c r="B5" s="2" t="s">
        <v>93</v>
      </c>
      <c r="C5" s="18">
        <v>7.5419999999999998</v>
      </c>
      <c r="D5" s="9">
        <v>936.21</v>
      </c>
      <c r="E5" s="6" t="s">
        <v>92</v>
      </c>
      <c r="F5" s="40">
        <f t="shared" si="0"/>
        <v>7060.9</v>
      </c>
    </row>
    <row r="6" spans="1:6" ht="129.6" x14ac:dyDescent="0.3">
      <c r="A6" s="8">
        <v>4</v>
      </c>
      <c r="B6" s="1" t="s">
        <v>94</v>
      </c>
      <c r="C6" s="9">
        <v>37.1</v>
      </c>
      <c r="D6" s="9">
        <v>361</v>
      </c>
      <c r="E6" s="3" t="s">
        <v>109</v>
      </c>
      <c r="F6" s="40">
        <f t="shared" si="0"/>
        <v>13393.1</v>
      </c>
    </row>
    <row r="7" spans="1:6" ht="156" x14ac:dyDescent="0.3">
      <c r="A7" s="8">
        <v>5</v>
      </c>
      <c r="B7" s="2" t="s">
        <v>120</v>
      </c>
      <c r="C7" s="9">
        <v>6.4279999999999999</v>
      </c>
      <c r="D7" s="9">
        <v>5854.74</v>
      </c>
      <c r="E7" s="3" t="s">
        <v>92</v>
      </c>
      <c r="F7" s="40">
        <f t="shared" si="0"/>
        <v>37634.269999999997</v>
      </c>
    </row>
    <row r="8" spans="1:6" ht="100.8" x14ac:dyDescent="0.3">
      <c r="A8" s="8">
        <v>6</v>
      </c>
      <c r="B8" s="1" t="s">
        <v>95</v>
      </c>
      <c r="C8" s="18">
        <v>3.71</v>
      </c>
      <c r="D8" s="12">
        <v>4628.87</v>
      </c>
      <c r="E8" s="6" t="s">
        <v>7</v>
      </c>
      <c r="F8" s="40">
        <f t="shared" si="0"/>
        <v>17173.11</v>
      </c>
    </row>
    <row r="9" spans="1:6" ht="244.8" x14ac:dyDescent="0.3">
      <c r="A9" s="8">
        <v>7</v>
      </c>
      <c r="B9" s="1" t="s">
        <v>96</v>
      </c>
      <c r="C9" s="9">
        <v>5.96</v>
      </c>
      <c r="D9" s="9">
        <v>188.16</v>
      </c>
      <c r="E9" s="3" t="s">
        <v>109</v>
      </c>
      <c r="F9" s="40">
        <f t="shared" si="0"/>
        <v>1121.43</v>
      </c>
    </row>
    <row r="10" spans="1:6" ht="86.4" x14ac:dyDescent="0.3">
      <c r="A10" s="8">
        <v>8</v>
      </c>
      <c r="B10" s="1" t="s">
        <v>8</v>
      </c>
      <c r="C10" s="9">
        <v>27</v>
      </c>
      <c r="D10" s="9">
        <v>669.56</v>
      </c>
      <c r="E10" s="3" t="s">
        <v>9</v>
      </c>
      <c r="F10" s="40">
        <f t="shared" si="0"/>
        <v>18078.12</v>
      </c>
    </row>
    <row r="11" spans="1:6" ht="57.6" x14ac:dyDescent="0.3">
      <c r="A11" s="8">
        <v>9</v>
      </c>
      <c r="B11" s="1" t="s">
        <v>10</v>
      </c>
      <c r="C11" s="9">
        <v>23.21</v>
      </c>
      <c r="D11" s="9">
        <v>24</v>
      </c>
      <c r="E11" s="3" t="s">
        <v>9</v>
      </c>
      <c r="F11" s="40">
        <f t="shared" si="0"/>
        <v>557.04</v>
      </c>
    </row>
    <row r="12" spans="1:6" ht="144" x14ac:dyDescent="0.3">
      <c r="A12" s="8">
        <v>10</v>
      </c>
      <c r="B12" s="2" t="s">
        <v>97</v>
      </c>
      <c r="C12" s="9">
        <v>16.25</v>
      </c>
      <c r="D12" s="9">
        <v>205</v>
      </c>
      <c r="E12" s="3" t="s">
        <v>109</v>
      </c>
      <c r="F12" s="40">
        <f t="shared" si="0"/>
        <v>3331.25</v>
      </c>
    </row>
    <row r="13" spans="1:6" ht="168" x14ac:dyDescent="0.3">
      <c r="A13" s="8">
        <v>11</v>
      </c>
      <c r="B13" s="2" t="s">
        <v>121</v>
      </c>
      <c r="C13" s="54">
        <f>23.21+2.41+9.9+2.55+3.41</f>
        <v>41.480000000000004</v>
      </c>
      <c r="D13" s="9">
        <v>330</v>
      </c>
      <c r="E13" s="3" t="s">
        <v>109</v>
      </c>
      <c r="F13" s="40">
        <f t="shared" si="0"/>
        <v>13688.4</v>
      </c>
    </row>
    <row r="14" spans="1:6" ht="132" x14ac:dyDescent="0.3">
      <c r="A14" s="8">
        <v>12</v>
      </c>
      <c r="B14" s="2" t="s">
        <v>98</v>
      </c>
      <c r="C14" s="9">
        <v>23.21</v>
      </c>
      <c r="D14" s="9">
        <v>188.6</v>
      </c>
      <c r="E14" s="6" t="s">
        <v>36</v>
      </c>
      <c r="F14" s="40">
        <f t="shared" si="0"/>
        <v>4377.41</v>
      </c>
    </row>
    <row r="15" spans="1:6" ht="144" x14ac:dyDescent="0.3">
      <c r="A15" s="8">
        <v>13</v>
      </c>
      <c r="B15" s="2" t="s">
        <v>122</v>
      </c>
      <c r="C15" s="18">
        <v>0.73599999999999999</v>
      </c>
      <c r="D15" s="12">
        <v>55394.04</v>
      </c>
      <c r="E15" s="3" t="s">
        <v>110</v>
      </c>
      <c r="F15" s="40">
        <f t="shared" si="0"/>
        <v>40770.01</v>
      </c>
    </row>
    <row r="16" spans="1:6" ht="120" x14ac:dyDescent="0.3">
      <c r="A16" s="8">
        <v>14</v>
      </c>
      <c r="B16" s="2" t="s">
        <v>42</v>
      </c>
      <c r="C16" s="9">
        <v>4.2</v>
      </c>
      <c r="D16" s="9">
        <v>3402</v>
      </c>
      <c r="E16" s="3" t="s">
        <v>109</v>
      </c>
      <c r="F16" s="40">
        <f t="shared" si="0"/>
        <v>14288.4</v>
      </c>
    </row>
    <row r="17" spans="1:6" ht="105.6" x14ac:dyDescent="0.3">
      <c r="A17" s="8">
        <v>15</v>
      </c>
      <c r="B17" s="13" t="s">
        <v>123</v>
      </c>
      <c r="C17" s="18">
        <v>4.63</v>
      </c>
      <c r="D17" s="9">
        <v>4882.8100000000004</v>
      </c>
      <c r="E17" s="6" t="s">
        <v>11</v>
      </c>
      <c r="F17" s="40">
        <f t="shared" si="0"/>
        <v>22607.41</v>
      </c>
    </row>
    <row r="18" spans="1:6" ht="79.2" x14ac:dyDescent="0.3">
      <c r="A18" s="27">
        <v>16</v>
      </c>
      <c r="B18" s="14" t="s">
        <v>99</v>
      </c>
      <c r="C18" s="19">
        <v>17.89</v>
      </c>
      <c r="D18" s="19">
        <v>5105.8100000000004</v>
      </c>
      <c r="E18" s="20" t="s">
        <v>11</v>
      </c>
      <c r="F18" s="40">
        <f t="shared" si="0"/>
        <v>91342.94</v>
      </c>
    </row>
    <row r="19" spans="1:6" ht="39.75" customHeight="1" x14ac:dyDescent="0.3">
      <c r="A19" s="28">
        <v>17</v>
      </c>
      <c r="B19" s="31" t="s">
        <v>43</v>
      </c>
      <c r="C19" s="21">
        <v>23.21</v>
      </c>
      <c r="D19" s="21">
        <v>21</v>
      </c>
      <c r="E19" s="4" t="s">
        <v>109</v>
      </c>
      <c r="F19" s="40">
        <f t="shared" si="0"/>
        <v>487.41</v>
      </c>
    </row>
    <row r="20" spans="1:6" ht="144" x14ac:dyDescent="0.3">
      <c r="A20" s="29">
        <v>18</v>
      </c>
      <c r="B20" s="15" t="s">
        <v>100</v>
      </c>
      <c r="C20" s="16">
        <v>184.29</v>
      </c>
      <c r="D20" s="16">
        <v>148.53</v>
      </c>
      <c r="E20" s="5" t="s">
        <v>109</v>
      </c>
      <c r="F20" s="40">
        <f t="shared" si="0"/>
        <v>27372.59</v>
      </c>
    </row>
    <row r="21" spans="1:6" ht="108" x14ac:dyDescent="0.3">
      <c r="A21" s="8">
        <v>19</v>
      </c>
      <c r="B21" s="2" t="s">
        <v>101</v>
      </c>
      <c r="C21" s="9">
        <v>23.21</v>
      </c>
      <c r="D21" s="9">
        <v>124.71</v>
      </c>
      <c r="E21" s="3" t="s">
        <v>109</v>
      </c>
      <c r="F21" s="40">
        <f t="shared" si="0"/>
        <v>2894.52</v>
      </c>
    </row>
    <row r="22" spans="1:6" ht="48" x14ac:dyDescent="0.3">
      <c r="A22" s="8">
        <v>20</v>
      </c>
      <c r="B22" s="2" t="s">
        <v>102</v>
      </c>
      <c r="C22" s="9">
        <v>14.48</v>
      </c>
      <c r="D22" s="9">
        <v>32.85</v>
      </c>
      <c r="E22" s="3" t="s">
        <v>36</v>
      </c>
      <c r="F22" s="40">
        <f t="shared" si="0"/>
        <v>475.67</v>
      </c>
    </row>
    <row r="23" spans="1:6" ht="108" x14ac:dyDescent="0.3">
      <c r="A23" s="8">
        <v>21</v>
      </c>
      <c r="B23" s="2" t="s">
        <v>103</v>
      </c>
      <c r="C23" s="9">
        <v>19.8</v>
      </c>
      <c r="D23" s="9">
        <v>497</v>
      </c>
      <c r="E23" s="3" t="s">
        <v>111</v>
      </c>
      <c r="F23" s="40">
        <f t="shared" si="0"/>
        <v>9840.6</v>
      </c>
    </row>
    <row r="24" spans="1:6" ht="96" x14ac:dyDescent="0.3">
      <c r="A24" s="8">
        <v>22</v>
      </c>
      <c r="B24" s="2" t="s">
        <v>104</v>
      </c>
      <c r="C24" s="9">
        <v>6.3</v>
      </c>
      <c r="D24" s="9">
        <v>2581</v>
      </c>
      <c r="E24" s="3" t="s">
        <v>109</v>
      </c>
      <c r="F24" s="40">
        <f t="shared" si="0"/>
        <v>16260.3</v>
      </c>
    </row>
    <row r="25" spans="1:6" ht="60" x14ac:dyDescent="0.3">
      <c r="A25" s="8">
        <v>23</v>
      </c>
      <c r="B25" s="2" t="s">
        <v>44</v>
      </c>
      <c r="C25" s="9">
        <v>5</v>
      </c>
      <c r="D25" s="9">
        <v>84</v>
      </c>
      <c r="E25" s="3" t="s">
        <v>15</v>
      </c>
      <c r="F25" s="40">
        <f t="shared" si="0"/>
        <v>420</v>
      </c>
    </row>
    <row r="26" spans="1:6" ht="36" x14ac:dyDescent="0.3">
      <c r="A26" s="8">
        <v>24</v>
      </c>
      <c r="B26" s="2" t="s">
        <v>45</v>
      </c>
      <c r="C26" s="9">
        <v>15</v>
      </c>
      <c r="D26" s="9">
        <v>66</v>
      </c>
      <c r="E26" s="3" t="s">
        <v>15</v>
      </c>
      <c r="F26" s="40">
        <f t="shared" si="0"/>
        <v>990</v>
      </c>
    </row>
    <row r="27" spans="1:6" ht="48" x14ac:dyDescent="0.3">
      <c r="A27" s="8">
        <v>25</v>
      </c>
      <c r="B27" s="2" t="s">
        <v>46</v>
      </c>
      <c r="C27" s="9">
        <v>10</v>
      </c>
      <c r="D27" s="9">
        <v>87</v>
      </c>
      <c r="E27" s="3" t="s">
        <v>15</v>
      </c>
      <c r="F27" s="40">
        <f t="shared" si="0"/>
        <v>870</v>
      </c>
    </row>
    <row r="28" spans="1:6" ht="60.75" customHeight="1" x14ac:dyDescent="0.3">
      <c r="A28" s="8">
        <v>26</v>
      </c>
      <c r="B28" s="2" t="s">
        <v>47</v>
      </c>
      <c r="C28" s="9">
        <v>5</v>
      </c>
      <c r="D28" s="9">
        <v>159</v>
      </c>
      <c r="E28" s="3" t="s">
        <v>15</v>
      </c>
      <c r="F28" s="40">
        <f t="shared" si="0"/>
        <v>795</v>
      </c>
    </row>
    <row r="29" spans="1:6" ht="172.8" x14ac:dyDescent="0.3">
      <c r="A29" s="8">
        <v>27</v>
      </c>
      <c r="B29" s="1" t="s">
        <v>105</v>
      </c>
      <c r="C29" s="9">
        <v>4</v>
      </c>
      <c r="D29" s="9">
        <v>462</v>
      </c>
      <c r="E29" s="3" t="s">
        <v>37</v>
      </c>
      <c r="F29" s="40">
        <f t="shared" si="0"/>
        <v>1848</v>
      </c>
    </row>
    <row r="30" spans="1:6" ht="60" x14ac:dyDescent="0.3">
      <c r="A30" s="8">
        <v>28</v>
      </c>
      <c r="B30" s="2" t="s">
        <v>124</v>
      </c>
      <c r="C30" s="9">
        <v>207.47</v>
      </c>
      <c r="D30" s="9">
        <v>110</v>
      </c>
      <c r="E30" s="3" t="s">
        <v>109</v>
      </c>
      <c r="F30" s="40">
        <f t="shared" si="0"/>
        <v>22821.7</v>
      </c>
    </row>
    <row r="31" spans="1:6" ht="144" x14ac:dyDescent="0.3">
      <c r="A31" s="8">
        <v>29</v>
      </c>
      <c r="B31" s="1" t="s">
        <v>125</v>
      </c>
      <c r="C31" s="9">
        <v>62.68</v>
      </c>
      <c r="D31" s="9">
        <v>44.2</v>
      </c>
      <c r="E31" s="3" t="s">
        <v>38</v>
      </c>
      <c r="F31" s="40">
        <f t="shared" si="0"/>
        <v>2770.46</v>
      </c>
    </row>
    <row r="32" spans="1:6" ht="57.6" x14ac:dyDescent="0.3">
      <c r="A32" s="8">
        <v>30</v>
      </c>
      <c r="B32" s="1" t="s">
        <v>39</v>
      </c>
      <c r="C32" s="9">
        <v>62.68</v>
      </c>
      <c r="D32" s="9">
        <v>49</v>
      </c>
      <c r="E32" s="22" t="s">
        <v>38</v>
      </c>
      <c r="F32" s="40">
        <f t="shared" si="0"/>
        <v>3071.32</v>
      </c>
    </row>
    <row r="33" spans="1:6" ht="144" x14ac:dyDescent="0.3">
      <c r="A33" s="8">
        <v>31</v>
      </c>
      <c r="B33" s="1" t="s">
        <v>107</v>
      </c>
      <c r="C33" s="9">
        <v>72.39</v>
      </c>
      <c r="D33" s="9">
        <v>45.1</v>
      </c>
      <c r="E33" s="22" t="s">
        <v>38</v>
      </c>
      <c r="F33" s="40">
        <f t="shared" si="0"/>
        <v>3264.79</v>
      </c>
    </row>
    <row r="34" spans="1:6" ht="129.6" x14ac:dyDescent="0.3">
      <c r="A34" s="8">
        <v>32</v>
      </c>
      <c r="B34" s="1" t="s">
        <v>108</v>
      </c>
      <c r="C34" s="9">
        <v>72.39</v>
      </c>
      <c r="D34" s="9">
        <v>67</v>
      </c>
      <c r="E34" s="22" t="s">
        <v>38</v>
      </c>
      <c r="F34" s="40">
        <f t="shared" si="0"/>
        <v>4850.13</v>
      </c>
    </row>
    <row r="35" spans="1:6" ht="50.25" customHeight="1" x14ac:dyDescent="0.3">
      <c r="A35" s="8">
        <v>33</v>
      </c>
      <c r="B35" s="2" t="s">
        <v>48</v>
      </c>
      <c r="C35" s="9">
        <v>6.35</v>
      </c>
      <c r="D35" s="9">
        <v>38</v>
      </c>
      <c r="E35" s="3" t="s">
        <v>109</v>
      </c>
      <c r="F35" s="40">
        <f t="shared" si="0"/>
        <v>241.3</v>
      </c>
    </row>
    <row r="36" spans="1:6" ht="108" x14ac:dyDescent="0.3">
      <c r="A36" s="8">
        <v>34</v>
      </c>
      <c r="B36" s="2" t="s">
        <v>49</v>
      </c>
      <c r="C36" s="9">
        <v>6.35</v>
      </c>
      <c r="D36" s="9">
        <v>81</v>
      </c>
      <c r="E36" s="3" t="s">
        <v>109</v>
      </c>
      <c r="F36" s="40">
        <f t="shared" si="0"/>
        <v>514.35</v>
      </c>
    </row>
    <row r="37" spans="1:6" ht="133.5" customHeight="1" x14ac:dyDescent="0.3">
      <c r="A37" s="8">
        <v>35</v>
      </c>
      <c r="B37" s="2" t="s">
        <v>89</v>
      </c>
      <c r="C37" s="18">
        <v>0.51600000000000001</v>
      </c>
      <c r="D37" s="9">
        <v>9888</v>
      </c>
      <c r="E37" s="3" t="s">
        <v>112</v>
      </c>
      <c r="F37" s="40">
        <f t="shared" si="0"/>
        <v>5102.21</v>
      </c>
    </row>
    <row r="38" spans="1:6" ht="48" x14ac:dyDescent="0.3">
      <c r="A38" s="8">
        <v>36</v>
      </c>
      <c r="B38" s="2" t="s">
        <v>50</v>
      </c>
      <c r="C38" s="9">
        <v>5.16</v>
      </c>
      <c r="D38" s="9">
        <v>29</v>
      </c>
      <c r="E38" s="3" t="s">
        <v>109</v>
      </c>
      <c r="F38" s="40">
        <f t="shared" si="0"/>
        <v>149.63999999999999</v>
      </c>
    </row>
    <row r="39" spans="1:6" ht="84" x14ac:dyDescent="0.3">
      <c r="A39" s="8">
        <v>37</v>
      </c>
      <c r="B39" s="2" t="s">
        <v>51</v>
      </c>
      <c r="C39" s="9">
        <v>5.16</v>
      </c>
      <c r="D39" s="9">
        <v>79</v>
      </c>
      <c r="E39" s="3" t="s">
        <v>109</v>
      </c>
      <c r="F39" s="40">
        <f t="shared" si="0"/>
        <v>407.64</v>
      </c>
    </row>
    <row r="40" spans="1:6" ht="327" customHeight="1" x14ac:dyDescent="0.3">
      <c r="A40" s="8">
        <v>38</v>
      </c>
      <c r="B40" s="2" t="s">
        <v>106</v>
      </c>
      <c r="C40" s="9">
        <v>23.21</v>
      </c>
      <c r="D40" s="9">
        <v>1691</v>
      </c>
      <c r="E40" s="3" t="s">
        <v>109</v>
      </c>
      <c r="F40" s="40">
        <f t="shared" si="0"/>
        <v>39248.11</v>
      </c>
    </row>
    <row r="41" spans="1:6" ht="192" customHeight="1" x14ac:dyDescent="0.3">
      <c r="A41" s="8">
        <v>39</v>
      </c>
      <c r="B41" s="2" t="s">
        <v>52</v>
      </c>
      <c r="C41" s="9">
        <v>82.43</v>
      </c>
      <c r="D41" s="9">
        <v>1038</v>
      </c>
      <c r="E41" s="3" t="s">
        <v>109</v>
      </c>
      <c r="F41" s="40">
        <f t="shared" si="0"/>
        <v>85562.34</v>
      </c>
    </row>
    <row r="42" spans="1:6" ht="169.5" customHeight="1" x14ac:dyDescent="0.3">
      <c r="A42" s="8">
        <v>40</v>
      </c>
      <c r="B42" s="2" t="s">
        <v>53</v>
      </c>
      <c r="C42" s="9">
        <v>8.4</v>
      </c>
      <c r="D42" s="9">
        <v>183</v>
      </c>
      <c r="E42" s="3" t="s">
        <v>113</v>
      </c>
      <c r="F42" s="40">
        <f t="shared" si="0"/>
        <v>1537.2</v>
      </c>
    </row>
    <row r="43" spans="1:6" ht="33.75" customHeight="1" x14ac:dyDescent="0.3">
      <c r="A43" s="8">
        <v>41</v>
      </c>
      <c r="B43" s="17" t="s">
        <v>12</v>
      </c>
      <c r="C43" s="9">
        <v>7.2</v>
      </c>
      <c r="D43" s="9">
        <v>658</v>
      </c>
      <c r="E43" s="3" t="s">
        <v>113</v>
      </c>
      <c r="F43" s="40">
        <f t="shared" si="0"/>
        <v>4737.6000000000004</v>
      </c>
    </row>
    <row r="44" spans="1:6" ht="36" customHeight="1" x14ac:dyDescent="0.3">
      <c r="A44" s="8">
        <v>42</v>
      </c>
      <c r="B44" s="17" t="s">
        <v>13</v>
      </c>
      <c r="C44" s="9">
        <v>6.48</v>
      </c>
      <c r="D44" s="9">
        <v>263</v>
      </c>
      <c r="E44" s="3" t="s">
        <v>113</v>
      </c>
      <c r="F44" s="40">
        <f t="shared" si="0"/>
        <v>1704.24</v>
      </c>
    </row>
    <row r="45" spans="1:6" ht="66" customHeight="1" x14ac:dyDescent="0.3">
      <c r="A45" s="8">
        <v>43</v>
      </c>
      <c r="B45" s="2" t="s">
        <v>54</v>
      </c>
      <c r="C45" s="9">
        <v>1.08</v>
      </c>
      <c r="D45" s="9">
        <v>585</v>
      </c>
      <c r="E45" s="3" t="s">
        <v>9</v>
      </c>
      <c r="F45" s="40">
        <f t="shared" si="0"/>
        <v>631.79999999999995</v>
      </c>
    </row>
    <row r="46" spans="1:6" ht="66" customHeight="1" x14ac:dyDescent="0.3">
      <c r="A46" s="8">
        <v>44</v>
      </c>
      <c r="B46" s="2" t="s">
        <v>55</v>
      </c>
      <c r="C46" s="9">
        <v>450</v>
      </c>
      <c r="D46" s="9">
        <v>12</v>
      </c>
      <c r="E46" s="3" t="s">
        <v>15</v>
      </c>
      <c r="F46" s="40">
        <f t="shared" si="0"/>
        <v>5400</v>
      </c>
    </row>
    <row r="47" spans="1:6" ht="93" customHeight="1" x14ac:dyDescent="0.3">
      <c r="A47" s="8">
        <v>45</v>
      </c>
      <c r="B47" s="2" t="s">
        <v>40</v>
      </c>
      <c r="C47" s="10">
        <v>10</v>
      </c>
      <c r="D47" s="10">
        <v>162</v>
      </c>
      <c r="E47" s="11" t="s">
        <v>15</v>
      </c>
      <c r="F47" s="40">
        <f t="shared" si="0"/>
        <v>1620</v>
      </c>
    </row>
    <row r="48" spans="1:6" ht="43.5" customHeight="1" x14ac:dyDescent="0.3">
      <c r="A48" s="8">
        <v>46</v>
      </c>
      <c r="B48" s="2" t="s">
        <v>56</v>
      </c>
      <c r="C48" s="10">
        <v>3</v>
      </c>
      <c r="D48" s="10">
        <v>187</v>
      </c>
      <c r="E48" s="11" t="s">
        <v>15</v>
      </c>
      <c r="F48" s="40">
        <f t="shared" si="0"/>
        <v>561</v>
      </c>
    </row>
    <row r="49" spans="1:6" ht="42.75" customHeight="1" x14ac:dyDescent="0.3">
      <c r="A49" s="8">
        <v>47</v>
      </c>
      <c r="B49" s="2" t="s">
        <v>57</v>
      </c>
      <c r="C49" s="10">
        <v>3</v>
      </c>
      <c r="D49" s="10">
        <v>127</v>
      </c>
      <c r="E49" s="11" t="s">
        <v>15</v>
      </c>
      <c r="F49" s="40">
        <f t="shared" si="0"/>
        <v>381</v>
      </c>
    </row>
    <row r="50" spans="1:6" x14ac:dyDescent="0.3">
      <c r="A50" s="8"/>
      <c r="B50" s="1" t="s">
        <v>14</v>
      </c>
      <c r="C50" s="10"/>
      <c r="D50" s="10"/>
      <c r="E50" s="11"/>
      <c r="F50" s="40"/>
    </row>
    <row r="51" spans="1:6" ht="60" x14ac:dyDescent="0.3">
      <c r="A51" s="8">
        <v>48</v>
      </c>
      <c r="B51" s="2" t="s">
        <v>58</v>
      </c>
      <c r="C51" s="9">
        <v>4</v>
      </c>
      <c r="D51" s="10">
        <v>3104</v>
      </c>
      <c r="E51" s="11" t="s">
        <v>15</v>
      </c>
      <c r="F51" s="40">
        <f t="shared" ref="F51:F96" si="1">ROUND(C51*D51,2)</f>
        <v>12416</v>
      </c>
    </row>
    <row r="52" spans="1:6" ht="60" x14ac:dyDescent="0.3">
      <c r="A52" s="8">
        <f>A51+1</f>
        <v>49</v>
      </c>
      <c r="B52" s="2" t="s">
        <v>59</v>
      </c>
      <c r="C52" s="9">
        <v>4</v>
      </c>
      <c r="D52" s="10">
        <v>380</v>
      </c>
      <c r="E52" s="11" t="s">
        <v>15</v>
      </c>
      <c r="F52" s="40">
        <f t="shared" si="1"/>
        <v>1520</v>
      </c>
    </row>
    <row r="53" spans="1:6" ht="72" x14ac:dyDescent="0.3">
      <c r="A53" s="8">
        <f t="shared" ref="A53:A96" si="2">A52+1</f>
        <v>50</v>
      </c>
      <c r="B53" s="2" t="s">
        <v>60</v>
      </c>
      <c r="C53" s="9">
        <v>3</v>
      </c>
      <c r="D53" s="10">
        <v>945</v>
      </c>
      <c r="E53" s="11" t="s">
        <v>15</v>
      </c>
      <c r="F53" s="40">
        <f t="shared" si="1"/>
        <v>2835</v>
      </c>
    </row>
    <row r="54" spans="1:6" ht="72" x14ac:dyDescent="0.3">
      <c r="A54" s="8">
        <f t="shared" si="2"/>
        <v>51</v>
      </c>
      <c r="B54" s="1" t="s">
        <v>61</v>
      </c>
      <c r="C54" s="9">
        <v>2</v>
      </c>
      <c r="D54" s="10">
        <v>881</v>
      </c>
      <c r="E54" s="11" t="s">
        <v>41</v>
      </c>
      <c r="F54" s="40">
        <f t="shared" si="1"/>
        <v>1762</v>
      </c>
    </row>
    <row r="55" spans="1:6" ht="48" x14ac:dyDescent="0.3">
      <c r="A55" s="8">
        <f t="shared" si="2"/>
        <v>52</v>
      </c>
      <c r="B55" s="2" t="s">
        <v>62</v>
      </c>
      <c r="C55" s="9">
        <v>4</v>
      </c>
      <c r="D55" s="9">
        <v>1015</v>
      </c>
      <c r="E55" s="11" t="s">
        <v>114</v>
      </c>
      <c r="F55" s="40">
        <f t="shared" si="1"/>
        <v>4060</v>
      </c>
    </row>
    <row r="56" spans="1:6" ht="48" x14ac:dyDescent="0.3">
      <c r="A56" s="8">
        <f t="shared" si="2"/>
        <v>53</v>
      </c>
      <c r="B56" s="2" t="s">
        <v>63</v>
      </c>
      <c r="C56" s="9">
        <v>4</v>
      </c>
      <c r="D56" s="9">
        <v>155</v>
      </c>
      <c r="E56" s="3" t="s">
        <v>15</v>
      </c>
      <c r="F56" s="40">
        <f t="shared" si="1"/>
        <v>620</v>
      </c>
    </row>
    <row r="57" spans="1:6" ht="48" x14ac:dyDescent="0.3">
      <c r="A57" s="8">
        <f t="shared" si="2"/>
        <v>54</v>
      </c>
      <c r="B57" s="2" t="s">
        <v>64</v>
      </c>
      <c r="C57" s="9">
        <v>2</v>
      </c>
      <c r="D57" s="10">
        <v>414</v>
      </c>
      <c r="E57" s="11" t="s">
        <v>15</v>
      </c>
      <c r="F57" s="40">
        <f t="shared" si="1"/>
        <v>828</v>
      </c>
    </row>
    <row r="58" spans="1:6" ht="84" x14ac:dyDescent="0.3">
      <c r="A58" s="8">
        <f t="shared" si="2"/>
        <v>55</v>
      </c>
      <c r="B58" s="2" t="s">
        <v>65</v>
      </c>
      <c r="C58" s="9">
        <v>2</v>
      </c>
      <c r="D58" s="9">
        <v>2208</v>
      </c>
      <c r="E58" s="3" t="s">
        <v>15</v>
      </c>
      <c r="F58" s="40">
        <f t="shared" si="1"/>
        <v>4416</v>
      </c>
    </row>
    <row r="59" spans="1:6" ht="43.2" x14ac:dyDescent="0.3">
      <c r="A59" s="8">
        <f t="shared" si="2"/>
        <v>56</v>
      </c>
      <c r="B59" s="1" t="s">
        <v>66</v>
      </c>
      <c r="C59" s="9">
        <v>2</v>
      </c>
      <c r="D59" s="9">
        <v>1497</v>
      </c>
      <c r="E59" s="3" t="s">
        <v>15</v>
      </c>
      <c r="F59" s="40">
        <f t="shared" si="1"/>
        <v>2994</v>
      </c>
    </row>
    <row r="60" spans="1:6" ht="68.25" customHeight="1" x14ac:dyDescent="0.3">
      <c r="A60" s="8">
        <f t="shared" si="2"/>
        <v>57</v>
      </c>
      <c r="B60" s="2" t="s">
        <v>67</v>
      </c>
      <c r="C60" s="9">
        <v>5</v>
      </c>
      <c r="D60" s="9">
        <v>107</v>
      </c>
      <c r="E60" s="11" t="s">
        <v>15</v>
      </c>
      <c r="F60" s="40">
        <f t="shared" si="1"/>
        <v>535</v>
      </c>
    </row>
    <row r="61" spans="1:6" ht="60" x14ac:dyDescent="0.3">
      <c r="A61" s="8">
        <f t="shared" si="2"/>
        <v>58</v>
      </c>
      <c r="B61" s="2" t="s">
        <v>68</v>
      </c>
      <c r="C61" s="9">
        <v>2</v>
      </c>
      <c r="D61" s="10">
        <v>91</v>
      </c>
      <c r="E61" s="11" t="s">
        <v>15</v>
      </c>
      <c r="F61" s="40">
        <f t="shared" si="1"/>
        <v>182</v>
      </c>
    </row>
    <row r="62" spans="1:6" ht="48" x14ac:dyDescent="0.3">
      <c r="A62" s="8">
        <f t="shared" si="2"/>
        <v>59</v>
      </c>
      <c r="B62" s="2" t="s">
        <v>69</v>
      </c>
      <c r="C62" s="10">
        <v>5</v>
      </c>
      <c r="D62" s="9">
        <v>1251</v>
      </c>
      <c r="E62" s="11" t="s">
        <v>15</v>
      </c>
      <c r="F62" s="40">
        <f t="shared" si="1"/>
        <v>6255</v>
      </c>
    </row>
    <row r="63" spans="1:6" ht="48" x14ac:dyDescent="0.3">
      <c r="A63" s="8">
        <f t="shared" si="2"/>
        <v>60</v>
      </c>
      <c r="B63" s="2" t="s">
        <v>70</v>
      </c>
      <c r="C63" s="10">
        <v>7</v>
      </c>
      <c r="D63" s="9">
        <v>539</v>
      </c>
      <c r="E63" s="11" t="s">
        <v>15</v>
      </c>
      <c r="F63" s="40">
        <f t="shared" si="1"/>
        <v>3773</v>
      </c>
    </row>
    <row r="64" spans="1:6" ht="48" x14ac:dyDescent="0.3">
      <c r="A64" s="8">
        <f t="shared" si="2"/>
        <v>61</v>
      </c>
      <c r="B64" s="2" t="s">
        <v>71</v>
      </c>
      <c r="C64" s="9">
        <v>5</v>
      </c>
      <c r="D64" s="9">
        <v>493</v>
      </c>
      <c r="E64" s="11" t="s">
        <v>15</v>
      </c>
      <c r="F64" s="40">
        <f t="shared" si="1"/>
        <v>2465</v>
      </c>
    </row>
    <row r="65" spans="1:6" ht="36" x14ac:dyDescent="0.3">
      <c r="A65" s="8">
        <f t="shared" si="2"/>
        <v>62</v>
      </c>
      <c r="B65" s="17" t="s">
        <v>16</v>
      </c>
      <c r="C65" s="9">
        <v>5</v>
      </c>
      <c r="D65" s="9">
        <v>815</v>
      </c>
      <c r="E65" s="3" t="s">
        <v>15</v>
      </c>
      <c r="F65" s="40">
        <f t="shared" si="1"/>
        <v>4075</v>
      </c>
    </row>
    <row r="66" spans="1:6" ht="60" x14ac:dyDescent="0.3">
      <c r="A66" s="8">
        <f t="shared" si="2"/>
        <v>63</v>
      </c>
      <c r="B66" s="2" t="s">
        <v>72</v>
      </c>
      <c r="C66" s="9">
        <v>2</v>
      </c>
      <c r="D66" s="9">
        <v>555</v>
      </c>
      <c r="E66" s="3" t="s">
        <v>15</v>
      </c>
      <c r="F66" s="40">
        <f t="shared" si="1"/>
        <v>1110</v>
      </c>
    </row>
    <row r="67" spans="1:6" ht="180" x14ac:dyDescent="0.3">
      <c r="A67" s="8">
        <f t="shared" si="2"/>
        <v>64</v>
      </c>
      <c r="B67" s="2" t="s">
        <v>73</v>
      </c>
      <c r="C67" s="10">
        <v>25</v>
      </c>
      <c r="D67" s="10">
        <v>177</v>
      </c>
      <c r="E67" s="11" t="s">
        <v>111</v>
      </c>
      <c r="F67" s="40">
        <f t="shared" si="1"/>
        <v>4425</v>
      </c>
    </row>
    <row r="68" spans="1:6" ht="24" x14ac:dyDescent="0.3">
      <c r="A68" s="8">
        <f t="shared" si="2"/>
        <v>65</v>
      </c>
      <c r="B68" s="2" t="s">
        <v>74</v>
      </c>
      <c r="C68" s="10">
        <v>10</v>
      </c>
      <c r="D68" s="10">
        <v>101</v>
      </c>
      <c r="E68" s="11" t="s">
        <v>111</v>
      </c>
      <c r="F68" s="40">
        <f t="shared" si="1"/>
        <v>1010</v>
      </c>
    </row>
    <row r="69" spans="1:6" ht="24" x14ac:dyDescent="0.3">
      <c r="A69" s="8">
        <f t="shared" si="2"/>
        <v>66</v>
      </c>
      <c r="B69" s="2" t="s">
        <v>75</v>
      </c>
      <c r="C69" s="10">
        <v>10</v>
      </c>
      <c r="D69" s="10">
        <v>137</v>
      </c>
      <c r="E69" s="11" t="s">
        <v>111</v>
      </c>
      <c r="F69" s="40">
        <f t="shared" si="1"/>
        <v>1370</v>
      </c>
    </row>
    <row r="70" spans="1:6" ht="55.2" x14ac:dyDescent="0.3">
      <c r="A70" s="8">
        <f t="shared" si="2"/>
        <v>67</v>
      </c>
      <c r="B70" s="6" t="s">
        <v>76</v>
      </c>
      <c r="C70" s="23">
        <v>2</v>
      </c>
      <c r="D70" s="9">
        <v>778</v>
      </c>
      <c r="E70" s="3" t="s">
        <v>15</v>
      </c>
      <c r="F70" s="40">
        <f t="shared" si="1"/>
        <v>1556</v>
      </c>
    </row>
    <row r="71" spans="1:6" ht="48" x14ac:dyDescent="0.3">
      <c r="A71" s="8">
        <f t="shared" si="2"/>
        <v>68</v>
      </c>
      <c r="B71" s="2" t="s">
        <v>77</v>
      </c>
      <c r="C71" s="9">
        <v>2</v>
      </c>
      <c r="D71" s="10">
        <v>5128</v>
      </c>
      <c r="E71" s="11" t="s">
        <v>15</v>
      </c>
      <c r="F71" s="40">
        <f t="shared" si="1"/>
        <v>10256</v>
      </c>
    </row>
    <row r="72" spans="1:6" ht="48" x14ac:dyDescent="0.3">
      <c r="A72" s="8">
        <f t="shared" si="2"/>
        <v>69</v>
      </c>
      <c r="B72" s="2" t="s">
        <v>78</v>
      </c>
      <c r="C72" s="9">
        <v>2</v>
      </c>
      <c r="D72" s="10">
        <v>96</v>
      </c>
      <c r="E72" s="11" t="s">
        <v>15</v>
      </c>
      <c r="F72" s="40">
        <f t="shared" si="1"/>
        <v>192</v>
      </c>
    </row>
    <row r="73" spans="1:6" ht="36" x14ac:dyDescent="0.3">
      <c r="A73" s="8">
        <f t="shared" si="2"/>
        <v>70</v>
      </c>
      <c r="B73" s="2" t="s">
        <v>79</v>
      </c>
      <c r="C73" s="9">
        <v>4</v>
      </c>
      <c r="D73" s="9">
        <v>19</v>
      </c>
      <c r="E73" s="3" t="s">
        <v>15</v>
      </c>
      <c r="F73" s="40">
        <f t="shared" si="1"/>
        <v>76</v>
      </c>
    </row>
    <row r="74" spans="1:6" ht="54.75" customHeight="1" x14ac:dyDescent="0.3">
      <c r="A74" s="8">
        <f t="shared" si="2"/>
        <v>71</v>
      </c>
      <c r="B74" s="2" t="s">
        <v>80</v>
      </c>
      <c r="C74" s="9">
        <v>30</v>
      </c>
      <c r="D74" s="10">
        <v>292</v>
      </c>
      <c r="E74" s="11" t="s">
        <v>111</v>
      </c>
      <c r="F74" s="40">
        <f t="shared" si="1"/>
        <v>8760</v>
      </c>
    </row>
    <row r="75" spans="1:6" ht="27.6" x14ac:dyDescent="0.3">
      <c r="A75" s="8">
        <f t="shared" si="2"/>
        <v>72</v>
      </c>
      <c r="B75" s="1" t="s">
        <v>17</v>
      </c>
      <c r="C75" s="9">
        <v>8</v>
      </c>
      <c r="D75" s="9">
        <v>85</v>
      </c>
      <c r="E75" s="3" t="s">
        <v>15</v>
      </c>
      <c r="F75" s="40">
        <f t="shared" si="1"/>
        <v>680</v>
      </c>
    </row>
    <row r="76" spans="1:6" x14ac:dyDescent="0.3">
      <c r="A76" s="8">
        <f t="shared" si="2"/>
        <v>73</v>
      </c>
      <c r="B76" s="3" t="s">
        <v>18</v>
      </c>
      <c r="C76" s="9">
        <v>12</v>
      </c>
      <c r="D76" s="9">
        <v>85</v>
      </c>
      <c r="E76" s="3" t="s">
        <v>15</v>
      </c>
      <c r="F76" s="40">
        <f t="shared" si="1"/>
        <v>1020</v>
      </c>
    </row>
    <row r="77" spans="1:6" x14ac:dyDescent="0.3">
      <c r="A77" s="8">
        <f t="shared" si="2"/>
        <v>74</v>
      </c>
      <c r="B77" s="3" t="s">
        <v>19</v>
      </c>
      <c r="C77" s="9">
        <v>10</v>
      </c>
      <c r="D77" s="9">
        <v>195</v>
      </c>
      <c r="E77" s="3" t="s">
        <v>15</v>
      </c>
      <c r="F77" s="40">
        <f t="shared" si="1"/>
        <v>1950</v>
      </c>
    </row>
    <row r="78" spans="1:6" x14ac:dyDescent="0.3">
      <c r="A78" s="8">
        <f t="shared" si="2"/>
        <v>75</v>
      </c>
      <c r="B78" s="3" t="s">
        <v>20</v>
      </c>
      <c r="C78" s="9">
        <v>10</v>
      </c>
      <c r="D78" s="9">
        <v>89</v>
      </c>
      <c r="E78" s="3" t="s">
        <v>15</v>
      </c>
      <c r="F78" s="40">
        <f t="shared" si="1"/>
        <v>890</v>
      </c>
    </row>
    <row r="79" spans="1:6" x14ac:dyDescent="0.3">
      <c r="A79" s="8">
        <f t="shared" si="2"/>
        <v>76</v>
      </c>
      <c r="B79" s="3" t="s">
        <v>21</v>
      </c>
      <c r="C79" s="9">
        <v>7</v>
      </c>
      <c r="D79" s="9">
        <v>147</v>
      </c>
      <c r="E79" s="3" t="s">
        <v>15</v>
      </c>
      <c r="F79" s="40">
        <f t="shared" si="1"/>
        <v>1029</v>
      </c>
    </row>
    <row r="80" spans="1:6" x14ac:dyDescent="0.3">
      <c r="A80" s="8">
        <f t="shared" si="2"/>
        <v>77</v>
      </c>
      <c r="B80" s="3" t="s">
        <v>22</v>
      </c>
      <c r="C80" s="9">
        <v>30</v>
      </c>
      <c r="D80" s="9">
        <v>21</v>
      </c>
      <c r="E80" s="3" t="s">
        <v>15</v>
      </c>
      <c r="F80" s="40">
        <f t="shared" si="1"/>
        <v>630</v>
      </c>
    </row>
    <row r="81" spans="1:6" ht="27.6" x14ac:dyDescent="0.3">
      <c r="A81" s="8">
        <f t="shared" si="2"/>
        <v>78</v>
      </c>
      <c r="B81" s="3" t="s">
        <v>23</v>
      </c>
      <c r="C81" s="9">
        <v>4</v>
      </c>
      <c r="D81" s="9">
        <v>142</v>
      </c>
      <c r="E81" s="3" t="s">
        <v>15</v>
      </c>
      <c r="F81" s="40">
        <f t="shared" si="1"/>
        <v>568</v>
      </c>
    </row>
    <row r="82" spans="1:6" x14ac:dyDescent="0.3">
      <c r="A82" s="8">
        <f t="shared" si="2"/>
        <v>79</v>
      </c>
      <c r="B82" s="3" t="s">
        <v>24</v>
      </c>
      <c r="C82" s="9">
        <v>7</v>
      </c>
      <c r="D82" s="9">
        <v>144</v>
      </c>
      <c r="E82" s="3" t="s">
        <v>15</v>
      </c>
      <c r="F82" s="40">
        <f t="shared" si="1"/>
        <v>1008</v>
      </c>
    </row>
    <row r="83" spans="1:6" x14ac:dyDescent="0.3">
      <c r="A83" s="8">
        <f t="shared" si="2"/>
        <v>80</v>
      </c>
      <c r="B83" s="3" t="s">
        <v>25</v>
      </c>
      <c r="C83" s="9">
        <v>15</v>
      </c>
      <c r="D83" s="9">
        <v>17</v>
      </c>
      <c r="E83" s="3" t="s">
        <v>15</v>
      </c>
      <c r="F83" s="40">
        <f t="shared" si="1"/>
        <v>255</v>
      </c>
    </row>
    <row r="84" spans="1:6" x14ac:dyDescent="0.3">
      <c r="A84" s="8">
        <f t="shared" si="2"/>
        <v>81</v>
      </c>
      <c r="B84" s="3" t="s">
        <v>26</v>
      </c>
      <c r="C84" s="9">
        <v>1</v>
      </c>
      <c r="D84" s="9">
        <v>187</v>
      </c>
      <c r="E84" s="24" t="s">
        <v>115</v>
      </c>
      <c r="F84" s="40">
        <f t="shared" si="1"/>
        <v>187</v>
      </c>
    </row>
    <row r="85" spans="1:6" x14ac:dyDescent="0.3">
      <c r="A85" s="8">
        <f t="shared" si="2"/>
        <v>82</v>
      </c>
      <c r="B85" s="3" t="s">
        <v>27</v>
      </c>
      <c r="C85" s="9">
        <v>1</v>
      </c>
      <c r="D85" s="9">
        <v>103</v>
      </c>
      <c r="E85" s="24" t="s">
        <v>116</v>
      </c>
      <c r="F85" s="40">
        <f t="shared" si="1"/>
        <v>103</v>
      </c>
    </row>
    <row r="86" spans="1:6" ht="60" x14ac:dyDescent="0.3">
      <c r="A86" s="8">
        <f t="shared" si="2"/>
        <v>83</v>
      </c>
      <c r="B86" s="2" t="s">
        <v>81</v>
      </c>
      <c r="C86" s="9">
        <v>25</v>
      </c>
      <c r="D86" s="9">
        <v>84</v>
      </c>
      <c r="E86" s="3" t="s">
        <v>111</v>
      </c>
      <c r="F86" s="40">
        <f t="shared" si="1"/>
        <v>2100</v>
      </c>
    </row>
    <row r="87" spans="1:6" ht="108" x14ac:dyDescent="0.3">
      <c r="A87" s="8">
        <f t="shared" si="2"/>
        <v>84</v>
      </c>
      <c r="B87" s="2" t="s">
        <v>82</v>
      </c>
      <c r="C87" s="9">
        <v>30</v>
      </c>
      <c r="D87" s="9">
        <v>188</v>
      </c>
      <c r="E87" s="3" t="s">
        <v>111</v>
      </c>
      <c r="F87" s="40">
        <f t="shared" si="1"/>
        <v>5640</v>
      </c>
    </row>
    <row r="88" spans="1:6" x14ac:dyDescent="0.3">
      <c r="A88" s="8">
        <f t="shared" si="2"/>
        <v>85</v>
      </c>
      <c r="B88" s="3" t="s">
        <v>28</v>
      </c>
      <c r="C88" s="9">
        <v>6</v>
      </c>
      <c r="D88" s="9">
        <v>84</v>
      </c>
      <c r="E88" s="3" t="s">
        <v>111</v>
      </c>
      <c r="F88" s="40">
        <f t="shared" si="1"/>
        <v>504</v>
      </c>
    </row>
    <row r="89" spans="1:6" x14ac:dyDescent="0.3">
      <c r="A89" s="8">
        <f t="shared" si="2"/>
        <v>86</v>
      </c>
      <c r="B89" s="3" t="s">
        <v>29</v>
      </c>
      <c r="C89" s="9">
        <v>2</v>
      </c>
      <c r="D89" s="9">
        <v>78</v>
      </c>
      <c r="E89" s="3" t="s">
        <v>111</v>
      </c>
      <c r="F89" s="40">
        <f t="shared" si="1"/>
        <v>156</v>
      </c>
    </row>
    <row r="90" spans="1:6" ht="252" x14ac:dyDescent="0.3">
      <c r="A90" s="8">
        <f t="shared" si="2"/>
        <v>87</v>
      </c>
      <c r="B90" s="1" t="s">
        <v>30</v>
      </c>
      <c r="C90" s="9">
        <v>3</v>
      </c>
      <c r="D90" s="10">
        <v>6831</v>
      </c>
      <c r="E90" s="11" t="s">
        <v>15</v>
      </c>
      <c r="F90" s="40">
        <f t="shared" si="1"/>
        <v>20493</v>
      </c>
    </row>
    <row r="91" spans="1:6" ht="239.4" x14ac:dyDescent="0.3">
      <c r="A91" s="8">
        <f t="shared" si="2"/>
        <v>88</v>
      </c>
      <c r="B91" s="32" t="s">
        <v>83</v>
      </c>
      <c r="C91" s="9">
        <v>1</v>
      </c>
      <c r="D91" s="25">
        <v>45939</v>
      </c>
      <c r="E91" s="11" t="s">
        <v>15</v>
      </c>
      <c r="F91" s="40">
        <f t="shared" si="1"/>
        <v>45939</v>
      </c>
    </row>
    <row r="92" spans="1:6" ht="231.75" customHeight="1" x14ac:dyDescent="0.3">
      <c r="A92" s="8">
        <f t="shared" si="2"/>
        <v>89</v>
      </c>
      <c r="B92" s="32" t="s">
        <v>84</v>
      </c>
      <c r="C92" s="9">
        <v>1</v>
      </c>
      <c r="D92" s="25">
        <v>15535</v>
      </c>
      <c r="E92" s="11" t="s">
        <v>15</v>
      </c>
      <c r="F92" s="40">
        <f t="shared" si="1"/>
        <v>15535</v>
      </c>
    </row>
    <row r="93" spans="1:6" ht="57.75" customHeight="1" x14ac:dyDescent="0.3">
      <c r="A93" s="8">
        <f t="shared" si="2"/>
        <v>90</v>
      </c>
      <c r="B93" s="1" t="s">
        <v>31</v>
      </c>
      <c r="C93" s="10">
        <v>2</v>
      </c>
      <c r="D93" s="10">
        <v>430</v>
      </c>
      <c r="E93" s="11" t="s">
        <v>15</v>
      </c>
      <c r="F93" s="40">
        <f t="shared" si="1"/>
        <v>860</v>
      </c>
    </row>
    <row r="94" spans="1:6" ht="55.5" customHeight="1" x14ac:dyDescent="0.3">
      <c r="A94" s="8">
        <f t="shared" si="2"/>
        <v>91</v>
      </c>
      <c r="B94" s="32" t="s">
        <v>85</v>
      </c>
      <c r="C94" s="9">
        <v>2</v>
      </c>
      <c r="D94" s="9">
        <v>484</v>
      </c>
      <c r="E94" s="3" t="s">
        <v>15</v>
      </c>
      <c r="F94" s="40">
        <f t="shared" si="1"/>
        <v>968</v>
      </c>
    </row>
    <row r="95" spans="1:6" ht="35.25" customHeight="1" x14ac:dyDescent="0.3">
      <c r="A95" s="8">
        <f t="shared" si="2"/>
        <v>92</v>
      </c>
      <c r="B95" s="32" t="s">
        <v>86</v>
      </c>
      <c r="C95" s="9">
        <v>4</v>
      </c>
      <c r="D95" s="9">
        <v>58</v>
      </c>
      <c r="E95" s="3" t="s">
        <v>15</v>
      </c>
      <c r="F95" s="40">
        <f t="shared" si="1"/>
        <v>232</v>
      </c>
    </row>
    <row r="96" spans="1:6" ht="45.6" x14ac:dyDescent="0.3">
      <c r="A96" s="8">
        <f t="shared" si="2"/>
        <v>93</v>
      </c>
      <c r="B96" s="32" t="s">
        <v>87</v>
      </c>
      <c r="C96" s="9">
        <v>2</v>
      </c>
      <c r="D96" s="9">
        <v>341</v>
      </c>
      <c r="E96" s="3" t="s">
        <v>15</v>
      </c>
      <c r="F96" s="40">
        <f t="shared" si="1"/>
        <v>682</v>
      </c>
    </row>
    <row r="97" spans="1:6" x14ac:dyDescent="0.3">
      <c r="A97" s="8"/>
      <c r="B97" s="1"/>
      <c r="C97" s="9"/>
      <c r="D97" s="9"/>
      <c r="E97" s="3"/>
      <c r="F97" s="41">
        <f>SUM(F3:F96)</f>
        <v>712436.64</v>
      </c>
    </row>
    <row r="98" spans="1:6" x14ac:dyDescent="0.3">
      <c r="A98" s="8"/>
      <c r="B98" s="53" t="s">
        <v>32</v>
      </c>
      <c r="C98" s="48"/>
      <c r="D98" s="26">
        <v>0.09</v>
      </c>
      <c r="E98" s="34"/>
      <c r="F98" s="37">
        <f>ROUND(SUM(F97*D98),2)</f>
        <v>64119.3</v>
      </c>
    </row>
    <row r="99" spans="1:6" x14ac:dyDescent="0.3">
      <c r="A99" s="1"/>
      <c r="B99" s="53" t="s">
        <v>33</v>
      </c>
      <c r="C99" s="48"/>
      <c r="D99" s="26">
        <v>0.09</v>
      </c>
      <c r="E99" s="34"/>
      <c r="F99" s="37">
        <f>ROUND(SUM(F97*D99),2)</f>
        <v>64119.3</v>
      </c>
    </row>
    <row r="100" spans="1:6" x14ac:dyDescent="0.3">
      <c r="A100" s="1"/>
      <c r="B100" s="46" t="s">
        <v>34</v>
      </c>
      <c r="C100" s="47"/>
      <c r="D100" s="48"/>
      <c r="E100" s="34"/>
      <c r="F100" s="37">
        <f>SUM(F97:F99)</f>
        <v>840675.24000000011</v>
      </c>
    </row>
    <row r="101" spans="1:6" x14ac:dyDescent="0.3">
      <c r="A101" s="1"/>
      <c r="B101" s="46" t="s">
        <v>35</v>
      </c>
      <c r="C101" s="48"/>
      <c r="D101" s="26">
        <v>0.01</v>
      </c>
      <c r="E101" s="34"/>
      <c r="F101" s="37">
        <f>ROUND(SUM(F100*D101),2)</f>
        <v>8406.75</v>
      </c>
    </row>
    <row r="102" spans="1:6" x14ac:dyDescent="0.3">
      <c r="A102" s="1"/>
      <c r="B102" s="53" t="s">
        <v>90</v>
      </c>
      <c r="C102" s="47"/>
      <c r="D102" s="48"/>
      <c r="E102" s="36"/>
      <c r="F102" s="38">
        <f>SUM(F100:F101)</f>
        <v>849081.99000000011</v>
      </c>
    </row>
    <row r="103" spans="1:6" x14ac:dyDescent="0.3">
      <c r="A103" s="1"/>
      <c r="B103" s="42" t="s">
        <v>118</v>
      </c>
      <c r="C103" s="43"/>
      <c r="D103" s="44">
        <v>0.03</v>
      </c>
      <c r="E103" s="34"/>
      <c r="F103" s="37">
        <f>ROUND(SUM(F102*D103),2)</f>
        <v>25472.46</v>
      </c>
    </row>
    <row r="104" spans="1:6" x14ac:dyDescent="0.3">
      <c r="A104" s="30"/>
      <c r="B104" s="49" t="s">
        <v>119</v>
      </c>
      <c r="C104" s="50"/>
      <c r="D104" s="51"/>
      <c r="E104" s="34"/>
      <c r="F104" s="37">
        <f>SUM(F102:F103)</f>
        <v>874554.45000000007</v>
      </c>
    </row>
    <row r="105" spans="1:6" ht="16.2" thickBot="1" x14ac:dyDescent="0.35">
      <c r="A105" s="33"/>
      <c r="B105" s="52" t="s">
        <v>88</v>
      </c>
      <c r="C105" s="52"/>
      <c r="D105" s="52"/>
      <c r="E105" s="35"/>
      <c r="F105" s="39">
        <f>ROUND(SUM(F104),0)</f>
        <v>874554</v>
      </c>
    </row>
  </sheetData>
  <mergeCells count="8">
    <mergeCell ref="A1:F1"/>
    <mergeCell ref="B100:D100"/>
    <mergeCell ref="B104:D104"/>
    <mergeCell ref="B105:D105"/>
    <mergeCell ref="B101:C101"/>
    <mergeCell ref="B102:D102"/>
    <mergeCell ref="B98:C98"/>
    <mergeCell ref="B99:C99"/>
  </mergeCells>
  <pageMargins left="0.47244094488188981" right="0" top="0.51181102362204722" bottom="0.11811023622047245" header="0.19685039370078741" footer="0.19685039370078741"/>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Civil Works</vt:lpstr>
      <vt:lpstr>'Civil Works'!Print_Titles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2025-07-17T07:44:05Z</dcterms:modified>
</cp:coreProperties>
</file>