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F MODEL FINAL(CIVIL)" sheetId="1" r:id="rId1"/>
  </sheets>
  <definedNames>
    <definedName name="_xlnm.Print_Area" localSheetId="0">'F MODEL FINAL(CIVIL)'!$A$1:$F$112</definedName>
    <definedName name="_xlnm.Print_Titles" localSheetId="0">'F MODEL FINAL(CIVIL)'!$4:$4</definedName>
  </definedNames>
  <calcPr calcId="125725"/>
</workbook>
</file>

<file path=xl/calcChain.xml><?xml version="1.0" encoding="utf-8"?>
<calcChain xmlns="http://schemas.openxmlformats.org/spreadsheetml/2006/main">
  <c r="F98" i="1"/>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A54"/>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F53"/>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99" s="1"/>
  <c r="F101" l="1"/>
  <c r="F102"/>
  <c r="F100"/>
  <c r="F105" l="1"/>
  <c r="F103"/>
  <c r="F104" s="1"/>
  <c r="F106" s="1"/>
  <c r="F107" s="1"/>
</calcChain>
</file>

<file path=xl/sharedStrings.xml><?xml version="1.0" encoding="utf-8"?>
<sst xmlns="http://schemas.openxmlformats.org/spreadsheetml/2006/main" count="209" uniqueCount="135">
  <si>
    <t>SL.NO</t>
  </si>
  <si>
    <t>m3</t>
  </si>
  <si>
    <t>Sq.M.</t>
  </si>
  <si>
    <t>Cu.m</t>
  </si>
  <si>
    <t xml:space="preserve">                    SANITARY AND PLUMBING WORKS</t>
  </si>
  <si>
    <t>Each</t>
  </si>
  <si>
    <t>Add S.G.S.T. @</t>
  </si>
  <si>
    <t>Add C.G.S.T. @</t>
  </si>
  <si>
    <t>Sq.m</t>
  </si>
  <si>
    <t>sq.m</t>
  </si>
  <si>
    <t>m2</t>
  </si>
  <si>
    <t xml:space="preserve">Dry Destempering interial walls or ceilling including cleaning, washing, smoothening surface (b) two coats 
PWD Building Works schedule,  Page -196 , Item no- 9(b)  .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</si>
  <si>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</si>
  <si>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</si>
  <si>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</si>
  <si>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</si>
  <si>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</si>
  <si>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</si>
  <si>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</si>
  <si>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</si>
  <si>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</si>
  <si>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</si>
  <si>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</si>
  <si>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</si>
  <si>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</si>
  <si>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</si>
  <si>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</si>
  <si>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</si>
  <si>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</si>
  <si>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</si>
  <si>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</si>
  <si>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</si>
  <si>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</si>
  <si>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</si>
  <si>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</si>
  <si>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</si>
  <si>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</si>
  <si>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</si>
  <si>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</si>
  <si>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</si>
  <si>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</si>
  <si>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</si>
  <si>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</si>
  <si>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</si>
  <si>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</si>
  <si>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</si>
  <si>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</si>
  <si>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</si>
  <si>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</si>
  <si>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</si>
  <si>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</si>
  <si>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</si>
  <si>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</si>
  <si>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</si>
  <si>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</si>
  <si>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 xml:space="preserve"> </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</si>
  <si>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</si>
  <si>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</si>
  <si>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</si>
  <si>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</si>
  <si>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</si>
  <si>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-4.a(5th corrigenda)       1 x 4.850 x 2.8250 x 0.325 =  4.453  m3</t>
  </si>
  <si>
    <t>Single Brick Flat Soling of picked jhama bricks including ramming and dressing bed to proper level and filling joints with local sand. PWD Building Works schedule, Page- 14, Item - 1  (3rd corrigenda)                                                                                          2 x 2 x1.20 x 1.20  = 7.56  m2                                                                   2 x 2.50 x 0 .375  =  1.88  m2                                                                    1 x 1.00 x  0.375  =  0.375  m2                                                                                                                                           1 x 4.85 x 2.8250 =  13.70m2</t>
  </si>
  <si>
    <t>Supplying and laying polythine sheet (150 gm/sq.m) over dampproof course or beloe flooring or roof terracing or foundation or foundation trenches.                                      PWD Building Works schedule, Page -47, Item-3</t>
  </si>
  <si>
    <t>Brick work with 1st class bricks in cement mortar (1:4)
(b) superstructure  groung floor
PWD Building Works schedule, Page -15, Item-7.b(3rd corrigenda)                                                                                                                                                                          2 x 4.85 x 0.250 x 3.00 =  7.275  m3 
3 X 2.825 X 0.25 X 3.00 = 6.356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</si>
  <si>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(3rd corrigenda)    
2( 4.85 + 2.8250 ) x  3.75 = 57.56  m2
2( 4.85 + 2.8250 ) x  3.00 =  46.05  m2
1x2 x 2.325 x 3.00 = 13.95 m2
2 x 2 x 1.60 x 3.00 = 19.200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</si>
  <si>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(3rd corrigenda)               
4.85 x 2.8500 = 13.70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</si>
  <si>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no- 46(i).Red Variety 25 mm thick                               
1 x 2.00 x1.00 = 2.00 m2  
1 x 1.00 x 2.125  =  2.13 m2</t>
  </si>
  <si>
    <t>Rendering the Surface of walls and ceiling with White Cement base WATER PROOF wall putty of approved make &amp; brand.(1.5 mm thick)     In Ground Floor
PWD Building Works schedule,  PWD, P- 198, I - 5    
136.56 + 13.70 = 150.26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</si>
  <si>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b ) Two Coats      
PWD Building Works schedule,Page -196,Item no-7 b(i).             
 44.63 +19.20 +13.90 -13.7 0 =  66.03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</si>
  <si>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(A)(3rd corrigenda)
4.85 x 2.825 =  13.70  m2</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</si>
  <si>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</si>
  <si>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-InCharge
iii) Cleat angle ( Non-annodized).
P-233,I-(e)(v)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</si>
  <si>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InCharge. (Payment will be made on finished length of the work).
h) Louvered window
ii) Louvered Section.
PWD Building Works schedule,  PWD, P-234, I- 1(h) ii</t>
  </si>
  <si>
    <t>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PWD Building Works schedule,  P-261, It-9(i)</t>
  </si>
  <si>
    <t>Supplying fitting and fixing squating plate with integrated flushing in white vitreous set in cement concrete (6:3:1) with jhama chips complete.    
( Payment of concrete will be paid seperately )
( I ) 450 mm x 350 mm
PWD S&amp;P Schedule, page.80,item no-7</t>
  </si>
  <si>
    <t>Chromium plated angular Stop Cock with wall flange(Equivalent to Code No. 5053 &amp; Model - Florentine of Jaquar or similar brand). PWD S&amp;P Schedule, Page No.-6 Item No.-7-d-i,</t>
  </si>
  <si>
    <t>Supplying, fitting and fixing towel rail with two brackets.
(a) C.P. over brass
(ii) 25 mm dia. and 600 mm long                                                
PWD S&amp;P Schedule,   p No 82    I No- 22 (a)(ii)</t>
  </si>
  <si>
    <t>Item Description &amp; Item No.</t>
  </si>
  <si>
    <t>Quantity</t>
  </si>
  <si>
    <t>Rate</t>
  </si>
  <si>
    <t>Unit</t>
  </si>
  <si>
    <t>Ammount</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</si>
  <si>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</si>
  <si>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</si>
  <si>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</si>
  <si>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 xml:space="preserve">125 mm brick work with 1st classbricks in cement morter ( 1:4) in ground floor.                                                                                               PWD Building Works schedule, Page -16, Item-16, 3rdcori page -3, date -04.06.2018                                                                                     5 x1.20 x3.00 = 18.00 m2                                                                          3x1.00 x3.00 = 9.00 m2                                                                                                                                                    </t>
  </si>
  <si>
    <t>(ii) Plain Tee, (b) 110 mm</t>
  </si>
  <si>
    <t>(iii) Door Tee, (b) 110 mm</t>
  </si>
  <si>
    <t>ix) Bend 45º, (b) 110 mm</t>
  </si>
  <si>
    <t>xi) Door Bend (T.S.), (b) 110 mm</t>
  </si>
  <si>
    <t>xvi) Pipe Clip, (b) 110 mm</t>
  </si>
  <si>
    <t>xxxi) Plain Floor Trap with Top tile &amp; Strainer 75 mm</t>
  </si>
  <si>
    <t>L) Rubber Ring, (b) 110 mm</t>
  </si>
  <si>
    <t>C)Rubber Lubricant 500 ML</t>
  </si>
  <si>
    <t>D)Solvent Cement 250 ML</t>
  </si>
  <si>
    <t>B) UPVC Fittings: c) Bend 87.5 degree (i) 75 mm. Dia.</t>
  </si>
  <si>
    <t>B) UPVC Fittings: d) Shoe (i) 75 mm. Dia.</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</si>
  <si>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5.76 M3                                                                                                                                  partition wall  1x 1.00 x 0.375 x 0.150 =   0.056  m3                                                  </t>
  </si>
  <si>
    <t>Nos</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</si>
  <si>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-200.Item no- 2(A)(a)(iv)</t>
  </si>
  <si>
    <r>
      <rPr>
        <sz val="11"/>
        <rFont val="Calibri"/>
        <family val="1"/>
      </rPr>
      <t>Sqm</t>
    </r>
  </si>
  <si>
    <r>
      <rPr>
        <sz val="11"/>
        <rFont val="Calibri"/>
        <family val="1"/>
      </rPr>
      <t>Cum</t>
    </r>
  </si>
  <si>
    <r>
      <rPr>
        <sz val="11"/>
        <rFont val="Calibri"/>
        <family val="1"/>
      </rPr>
      <t>M.T.</t>
    </r>
  </si>
  <si>
    <r>
      <rPr>
        <sz val="11"/>
        <rFont val="Calibri"/>
        <family val="1"/>
      </rPr>
      <t>Mtr</t>
    </r>
  </si>
  <si>
    <r>
      <rPr>
        <sz val="11"/>
        <rFont val="Calibri"/>
        <family val="1"/>
      </rPr>
      <t>Each</t>
    </r>
  </si>
  <si>
    <r>
      <rPr>
        <sz val="11"/>
        <rFont val="Calibri"/>
        <family val="1"/>
      </rPr>
      <t>Qntl</t>
    </r>
  </si>
  <si>
    <r>
      <rPr>
        <sz val="11"/>
        <rFont val="Calibri"/>
        <family val="1"/>
      </rPr>
      <t>M</t>
    </r>
  </si>
  <si>
    <r>
      <rPr>
        <sz val="11"/>
        <rFont val="Calibri"/>
        <family val="1"/>
      </rPr>
      <t>Sq.M.</t>
    </r>
  </si>
  <si>
    <t>Mtr</t>
  </si>
  <si>
    <r>
      <rPr>
        <sz val="11"/>
        <rFont val="Times New Roman"/>
        <family val="1"/>
      </rPr>
      <t>(B) Fittings
(i) Coupler, (b) 110 mm</t>
    </r>
  </si>
  <si>
    <r>
      <rPr>
        <sz val="11"/>
        <color theme="1"/>
        <rFont val="Calibri"/>
        <family val="2"/>
        <scheme val="minor"/>
      </rPr>
      <t>Cost Of Civil Work</t>
    </r>
  </si>
  <si>
    <t xml:space="preserve">Ordinary Cement concrete (mix 1:1.5:3) with graded stone chips (20 mm nominal size) excluding shuttering and reinforcement,if any, in ground floor as per relevant IS codes.
a) Pakur Variety /Chandil Variety
PWD Building Works schedule, p-26 Item 10 a(Rate Analysis)                          
2 x 2 x 1.20 x 1.20 x 0.150 = 0.864  m3      
2 x 2 x (1.20 x 1.20 ) + (0.250 x 0.250 ) /2 x 0.15 =0.451m3   
2  x 2.525 x 0.250 x 0.150 =  0.189  m3       
2 x 2 x 2.525 x 0.250 x 0.150 = 0.379  m3  
1 x 4.85 x 2.8250 x 0.125 = 1.970  m3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</si>
  <si>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thick
PWD Building Works schedule, p-48 Item 6(ii)   
4.85 x 2.825 = 13.70 m2</t>
  </si>
  <si>
    <t>Anodised aluminium barrel / tower / socket bolt (full covered) of approved manufactured from extruded section conforming to I.S. 204/74 fitted and fixed with cadmium plated screws.(vii)225mm longx10mmdia.bolt.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</si>
  <si>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</si>
  <si>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-146.Item no-31,(i)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</si>
  <si>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</si>
  <si>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surface).[Note:
-Waterproofing as per item 9,polymer based paint as per item 8
(a) of subhead C of Section (C).
PWD Building Works schedule, Page -47, Item -1 (Rate Analysis)    2 x 4.85 x 0.250  =   3.69  m2                                                                   3 X 2.8250 x 0.250 = 2.11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</si>
  <si>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</si>
  <si>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</si>
  <si>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xvii)W.C. Connector (150 mm long) 125 X 110(W/WC Ring)75 mm</t>
  </si>
  <si>
    <t>Rate As per PWD Building Works Schedule effect from 01.11.2017 with latest agenda &amp; corrigenda</t>
  </si>
  <si>
    <t>Civil Works</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</si>
  <si>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No-3(iii)(A)      7th Corrigenda Volume ii </t>
  </si>
  <si>
    <t>Sub Total Rs</t>
  </si>
  <si>
    <t xml:space="preserve">Chairman
Katwa Municipality </t>
  </si>
  <si>
    <t xml:space="preserve">             S.A.E
Katwa Municipality</t>
  </si>
  <si>
    <t xml:space="preserve">                 ESTIMATE FOR CONSTRUCTION OF TOILET BLOCK ( PT ) (MODEL NO - F) AT THE PREMISES OF HARAGOURI TEMPLE  IN WARD NO:-06 UNDER KATWA MUNICIPALITY.  
TOILET SEATS - 2 NOS AND URINAL - 3 NOS                                                                                                                                                                 (Civil, Sanitary &amp; Plambing Works)</t>
  </si>
  <si>
    <t>Total Amount Including All</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</si>
  <si>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Other manufacturer not specified.
PWD Building Works schedule, Page - 43, Item - 40.a.i.1( Corri. 10th Page-01, Date-23-01-2020) (Rate Analysis)                                                                                                                                                 Item  no   ,  vol of conc. 3.853x1.20 % = 0.046 m3 x 35.315 c.ft = 1.624 c.f x225 kg =365.40 kg = 0.365MT</t>
  </si>
  <si>
    <t xml:space="preserve">Brick work with 1st class bricks in cement mortar (1:6)
(a) Foundation and plinth  groung floor
PWD Building Works schedule, Page -15, Item-7.a a(3rd corrigenda)                                                                                                  2 x 4.85 x 0.250 x 0.600 = 1.455  m3                                                      3 x 2.8250 x 0.250 x 0.600 = 1.271  m3                                                      2 X 2.50 X 0.250 X 0.600 = 0.750 M3                                                       2 X 1.00 X 0.500 X 0.300  = 0.300 M3 </t>
  </si>
  <si>
    <t>Total including GST &amp; Cess</t>
  </si>
  <si>
    <t>Add Contengency @</t>
  </si>
  <si>
    <t>(Rupees Six lakhs Seventy Two Thousand Nine hundred Twenty Nine only)</t>
  </si>
</sst>
</file>

<file path=xl/styles.xml><?xml version="1.0" encoding="utf-8"?>
<styleSheet xmlns="http://schemas.openxmlformats.org/spreadsheetml/2006/main">
  <numFmts count="1">
    <numFmt numFmtId="164" formatCode="0.000"/>
  </numFmts>
  <fonts count="17">
    <font>
      <sz val="11"/>
      <color theme="1"/>
      <name val="Calibri"/>
      <family val="2"/>
      <scheme val="minor"/>
    </font>
    <font>
      <sz val="11"/>
      <color rgb="FF000000"/>
      <name val="Times New Roman"/>
      <family val="2"/>
    </font>
    <font>
      <sz val="11"/>
      <name val="Times New Roman"/>
      <family val="1"/>
    </font>
    <font>
      <sz val="11"/>
      <color rgb="FF000000"/>
      <name val="Calibri"/>
      <family val="2"/>
    </font>
    <font>
      <b/>
      <sz val="11"/>
      <color theme="1"/>
      <name val="Calibri"/>
      <family val="2"/>
      <scheme val="minor"/>
    </font>
    <font>
      <b/>
      <sz val="10"/>
      <name val="Calibri"/>
      <family val="2"/>
    </font>
    <font>
      <b/>
      <sz val="11"/>
      <color theme="1"/>
      <name val="Times New Roman"/>
      <family val="1"/>
    </font>
    <font>
      <b/>
      <sz val="9"/>
      <color theme="1"/>
      <name val="Calibri"/>
      <family val="2"/>
      <scheme val="minor"/>
    </font>
    <font>
      <b/>
      <sz val="11"/>
      <color rgb="FF000000"/>
      <name val="Times New Roman"/>
      <family val="2"/>
    </font>
    <font>
      <b/>
      <sz val="11"/>
      <name val="Times New Roman"/>
      <family val="1"/>
    </font>
    <font>
      <sz val="11"/>
      <color theme="1"/>
      <name val="Times New Roman"/>
      <family val="1"/>
    </font>
    <font>
      <sz val="11"/>
      <name val="Calibri"/>
      <family val="1"/>
    </font>
    <font>
      <sz val="11"/>
      <name val="Calibri"/>
      <family val="2"/>
    </font>
    <font>
      <sz val="11"/>
      <color rgb="FF000000"/>
      <name val="Times New Roman"/>
      <family val="1"/>
    </font>
    <font>
      <b/>
      <sz val="11"/>
      <color rgb="FF000000"/>
      <name val="Calibri"/>
      <family val="2"/>
    </font>
    <font>
      <b/>
      <sz val="11"/>
      <name val="Calibri"/>
      <family val="2"/>
    </font>
    <font>
      <b/>
      <sz val="12"/>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77">
    <xf numFmtId="0" fontId="0" fillId="0" borderId="0" xfId="0"/>
    <xf numFmtId="0" fontId="0" fillId="0" borderId="0" xfId="0" applyAlignment="1"/>
    <xf numFmtId="0" fontId="0" fillId="0" borderId="0" xfId="0" applyAlignment="1">
      <alignment horizontal="center" vertical="center"/>
    </xf>
    <xf numFmtId="2" fontId="0" fillId="0" borderId="0" xfId="0" applyNumberFormat="1" applyAlignment="1"/>
    <xf numFmtId="2" fontId="1"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xf>
    <xf numFmtId="2" fontId="8" fillId="2" borderId="1" xfId="0" applyNumberFormat="1"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0" fillId="0" borderId="0" xfId="0" applyFill="1" applyAlignment="1"/>
    <xf numFmtId="0" fontId="7" fillId="0" borderId="6" xfId="0" applyFont="1" applyFill="1" applyBorder="1" applyAlignment="1">
      <alignment horizontal="center" vertical="center" wrapText="1"/>
    </xf>
    <xf numFmtId="1" fontId="3"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top" wrapText="1"/>
    </xf>
    <xf numFmtId="164" fontId="3"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1" fontId="3" fillId="0" borderId="2" xfId="0" applyNumberFormat="1" applyFont="1" applyFill="1" applyBorder="1" applyAlignment="1">
      <alignment horizontal="center" vertical="center" shrinkToFit="1"/>
    </xf>
    <xf numFmtId="0" fontId="13" fillId="0" borderId="2" xfId="0" applyFont="1" applyFill="1" applyBorder="1" applyAlignment="1">
      <alignment horizontal="left" vertical="top" wrapText="1"/>
    </xf>
    <xf numFmtId="2" fontId="3" fillId="0" borderId="2" xfId="0" applyNumberFormat="1" applyFont="1" applyFill="1" applyBorder="1" applyAlignment="1">
      <alignment horizontal="center" vertical="center" shrinkToFit="1"/>
    </xf>
    <xf numFmtId="0" fontId="1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2" fillId="0" borderId="4" xfId="0" applyFont="1"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2"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2" fillId="0" borderId="6" xfId="0" applyFont="1" applyFill="1" applyBorder="1" applyAlignment="1">
      <alignment horizontal="left" vertical="top" wrapText="1"/>
    </xf>
    <xf numFmtId="2" fontId="3" fillId="0" borderId="6" xfId="0" applyNumberFormat="1" applyFont="1" applyFill="1" applyBorder="1" applyAlignment="1">
      <alignment horizontal="center" vertical="center" shrinkToFit="1"/>
    </xf>
    <xf numFmtId="0" fontId="12" fillId="0" borderId="6" xfId="0" applyFont="1" applyFill="1" applyBorder="1" applyAlignment="1">
      <alignment horizontal="center" vertical="center" wrapText="1"/>
    </xf>
    <xf numFmtId="1" fontId="14"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2" fontId="14" fillId="2" borderId="1" xfId="0" applyNumberFormat="1" applyFont="1" applyFill="1" applyBorder="1" applyAlignment="1">
      <alignment horizontal="center" vertical="center" shrinkToFit="1"/>
    </xf>
    <xf numFmtId="0" fontId="0" fillId="0" borderId="1" xfId="0" applyFont="1" applyFill="1" applyBorder="1" applyAlignment="1">
      <alignment horizontal="left" vertical="top" wrapText="1"/>
    </xf>
    <xf numFmtId="2" fontId="14" fillId="0" borderId="2" xfId="0" applyNumberFormat="1" applyFont="1" applyFill="1" applyBorder="1" applyAlignment="1">
      <alignment horizontal="center" vertical="top" shrinkToFit="1"/>
    </xf>
    <xf numFmtId="9" fontId="3" fillId="0" borderId="1" xfId="0" applyNumberFormat="1" applyFont="1" applyFill="1" applyBorder="1" applyAlignment="1">
      <alignment horizontal="center" vertical="top" shrinkToFit="1"/>
    </xf>
    <xf numFmtId="2" fontId="3" fillId="0" borderId="7" xfId="0" applyNumberFormat="1" applyFont="1" applyFill="1" applyBorder="1" applyAlignment="1">
      <alignment horizontal="right" shrinkToFit="1"/>
    </xf>
    <xf numFmtId="2" fontId="3" fillId="0" borderId="12" xfId="0" applyNumberFormat="1" applyFont="1" applyFill="1" applyBorder="1" applyAlignment="1">
      <alignment horizontal="center" vertical="center" shrinkToFit="1"/>
    </xf>
    <xf numFmtId="0" fontId="0" fillId="0" borderId="1" xfId="0" applyFont="1" applyFill="1" applyBorder="1" applyAlignment="1">
      <alignment horizontal="center" vertical="center" wrapText="1"/>
    </xf>
    <xf numFmtId="2" fontId="14" fillId="0" borderId="12" xfId="0" applyNumberFormat="1" applyFont="1" applyFill="1" applyBorder="1" applyAlignment="1">
      <alignment horizontal="center" vertical="center" shrinkToFit="1"/>
    </xf>
    <xf numFmtId="0" fontId="0" fillId="0" borderId="2" xfId="0" applyFont="1" applyFill="1" applyBorder="1" applyAlignment="1">
      <alignment horizontal="center" vertical="center" wrapText="1"/>
    </xf>
    <xf numFmtId="0" fontId="0" fillId="0" borderId="12" xfId="0" applyFont="1" applyFill="1" applyBorder="1" applyAlignment="1">
      <alignment horizontal="center" vertical="center" wrapText="1"/>
    </xf>
    <xf numFmtId="2" fontId="14" fillId="0" borderId="11" xfId="0" applyNumberFormat="1" applyFont="1" applyFill="1" applyBorder="1" applyAlignment="1">
      <alignment horizontal="right" shrinkToFit="1"/>
    </xf>
    <xf numFmtId="0" fontId="4" fillId="0" borderId="0" xfId="0" applyFont="1" applyAlignment="1">
      <alignment wrapText="1"/>
    </xf>
    <xf numFmtId="9" fontId="3" fillId="0" borderId="18" xfId="0" applyNumberFormat="1" applyFont="1" applyFill="1" applyBorder="1" applyAlignment="1">
      <alignment horizontal="center" vertical="top" shrinkToFit="1"/>
    </xf>
    <xf numFmtId="2" fontId="3" fillId="0" borderId="9" xfId="0" applyNumberFormat="1" applyFont="1" applyFill="1" applyBorder="1" applyAlignment="1">
      <alignment horizontal="right" shrinkToFit="1"/>
    </xf>
    <xf numFmtId="0" fontId="0" fillId="0" borderId="7" xfId="0" applyFont="1" applyFill="1" applyBorder="1" applyAlignment="1">
      <alignment horizontal="center" vertical="center" wrapText="1"/>
    </xf>
    <xf numFmtId="0" fontId="11" fillId="0" borderId="19" xfId="0" applyFont="1" applyFill="1" applyBorder="1" applyAlignment="1">
      <alignment horizontal="center" vertical="top" wrapText="1"/>
    </xf>
    <xf numFmtId="9" fontId="12" fillId="0" borderId="12" xfId="0" applyNumberFormat="1" applyFont="1" applyFill="1" applyBorder="1" applyAlignment="1">
      <alignment horizontal="center" vertical="top" wrapText="1"/>
    </xf>
    <xf numFmtId="0" fontId="4" fillId="0" borderId="0" xfId="0" applyFont="1" applyAlignment="1">
      <alignment horizontal="center" vertical="center"/>
    </xf>
    <xf numFmtId="0" fontId="4" fillId="0" borderId="0" xfId="0" applyFont="1" applyAlignment="1">
      <alignment horizontal="center" wrapText="1"/>
    </xf>
    <xf numFmtId="0" fontId="15" fillId="0" borderId="12"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2" fillId="0" borderId="17"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5" xfId="0" applyFont="1" applyFill="1" applyBorder="1" applyAlignment="1">
      <alignment horizontal="center" vertical="top" wrapText="1"/>
    </xf>
    <xf numFmtId="0" fontId="0" fillId="0" borderId="13" xfId="0" applyFill="1" applyBorder="1" applyAlignment="1">
      <alignment horizontal="center" vertical="top" wrapText="1"/>
    </xf>
    <xf numFmtId="0" fontId="0" fillId="0" borderId="15" xfId="0" applyFill="1" applyBorder="1" applyAlignment="1">
      <alignment horizontal="center" vertical="top"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1" fillId="0" borderId="7"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2" fontId="3" fillId="0" borderId="7" xfId="0" applyNumberFormat="1" applyFont="1" applyFill="1" applyBorder="1" applyAlignment="1">
      <alignment horizontal="center" vertical="top" shrinkToFit="1"/>
    </xf>
    <xf numFmtId="2" fontId="3" fillId="0" borderId="9" xfId="0" applyNumberFormat="1" applyFont="1" applyFill="1" applyBorder="1" applyAlignment="1">
      <alignment horizontal="center" vertical="top" shrinkToFit="1"/>
    </xf>
    <xf numFmtId="2" fontId="3" fillId="0" borderId="8" xfId="0" applyNumberFormat="1" applyFont="1" applyFill="1" applyBorder="1" applyAlignment="1">
      <alignment horizontal="center" vertical="top"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12"/>
  <sheetViews>
    <sheetView tabSelected="1" view="pageBreakPreview" topLeftCell="A95" zoomScaleNormal="90" zoomScaleSheetLayoutView="100" workbookViewId="0">
      <selection activeCell="F109" sqref="F109"/>
    </sheetView>
  </sheetViews>
  <sheetFormatPr defaultRowHeight="15"/>
  <cols>
    <col min="1" max="1" width="5.85546875" style="2" customWidth="1"/>
    <col min="2" max="2" width="53.5703125" style="1" customWidth="1"/>
    <col min="3" max="3" width="8.7109375" style="1" customWidth="1"/>
    <col min="4" max="4" width="8.85546875" style="1" customWidth="1"/>
    <col min="5" max="5" width="9.42578125" style="1" customWidth="1"/>
    <col min="6" max="6" width="13.28515625" style="1" customWidth="1"/>
    <col min="7" max="12" width="9.140625" style="1"/>
    <col min="13" max="13" width="10.42578125" style="1" bestFit="1" customWidth="1"/>
    <col min="14" max="16384" width="9.140625" style="1"/>
  </cols>
  <sheetData>
    <row r="1" spans="1:7" ht="73.5" customHeight="1">
      <c r="A1" s="61" t="s">
        <v>128</v>
      </c>
      <c r="B1" s="62"/>
      <c r="C1" s="62"/>
      <c r="D1" s="62"/>
      <c r="E1" s="62"/>
      <c r="F1" s="63"/>
    </row>
    <row r="2" spans="1:7" ht="15.75" customHeight="1">
      <c r="A2" s="61" t="s">
        <v>122</v>
      </c>
      <c r="B2" s="72"/>
      <c r="C2" s="72"/>
      <c r="D2" s="72"/>
      <c r="E2" s="72"/>
      <c r="F2" s="73"/>
    </row>
    <row r="3" spans="1:7" ht="15.75" customHeight="1">
      <c r="A3" s="61" t="s">
        <v>123</v>
      </c>
      <c r="B3" s="72"/>
      <c r="C3" s="72"/>
      <c r="D3" s="72"/>
      <c r="E3" s="72"/>
      <c r="F3" s="73"/>
    </row>
    <row r="4" spans="1:7" ht="24" customHeight="1">
      <c r="A4" s="11" t="s">
        <v>0</v>
      </c>
      <c r="B4" s="7" t="s">
        <v>78</v>
      </c>
      <c r="C4" s="7" t="s">
        <v>79</v>
      </c>
      <c r="D4" s="7" t="s">
        <v>80</v>
      </c>
      <c r="E4" s="7" t="s">
        <v>81</v>
      </c>
      <c r="F4" s="7" t="s">
        <v>82</v>
      </c>
    </row>
    <row r="5" spans="1:7" ht="165" customHeight="1">
      <c r="A5" s="12">
        <v>1</v>
      </c>
      <c r="B5" s="13" t="s">
        <v>98</v>
      </c>
      <c r="C5" s="14">
        <v>5.8159999999999998</v>
      </c>
      <c r="D5" s="6">
        <v>119.27</v>
      </c>
      <c r="E5" s="15" t="s">
        <v>3</v>
      </c>
      <c r="F5" s="6">
        <f t="shared" ref="F5:F46" si="0">C5*D5</f>
        <v>693.67431999999997</v>
      </c>
      <c r="G5" s="10"/>
    </row>
    <row r="6" spans="1:7" ht="92.25" customHeight="1">
      <c r="A6" s="12">
        <v>2</v>
      </c>
      <c r="B6" s="16" t="s">
        <v>83</v>
      </c>
      <c r="C6" s="14">
        <v>5.8159999999999998</v>
      </c>
      <c r="D6" s="6">
        <v>77.540000000000006</v>
      </c>
      <c r="E6" s="15" t="s">
        <v>51</v>
      </c>
      <c r="F6" s="6">
        <f t="shared" si="0"/>
        <v>450.97264000000001</v>
      </c>
      <c r="G6" s="10"/>
    </row>
    <row r="7" spans="1:7" ht="105.75" customHeight="1">
      <c r="A7" s="12">
        <v>3</v>
      </c>
      <c r="B7" s="16" t="s">
        <v>61</v>
      </c>
      <c r="C7" s="14">
        <v>4.4530000000000003</v>
      </c>
      <c r="D7" s="6">
        <v>640.86</v>
      </c>
      <c r="E7" s="15" t="s">
        <v>51</v>
      </c>
      <c r="F7" s="6">
        <f t="shared" si="0"/>
        <v>2853.7495800000002</v>
      </c>
      <c r="G7" s="10"/>
    </row>
    <row r="8" spans="1:7" ht="124.5" customHeight="1">
      <c r="A8" s="12">
        <v>4</v>
      </c>
      <c r="B8" s="13" t="s">
        <v>62</v>
      </c>
      <c r="C8" s="6">
        <v>23.52</v>
      </c>
      <c r="D8" s="6">
        <v>324</v>
      </c>
      <c r="E8" s="17" t="s">
        <v>101</v>
      </c>
      <c r="F8" s="6">
        <f t="shared" si="0"/>
        <v>7620.48</v>
      </c>
      <c r="G8" s="10"/>
    </row>
    <row r="9" spans="1:7" ht="152.25" customHeight="1">
      <c r="A9" s="12">
        <v>5</v>
      </c>
      <c r="B9" s="16" t="s">
        <v>112</v>
      </c>
      <c r="C9" s="14">
        <v>3.8530000000000002</v>
      </c>
      <c r="D9" s="6">
        <v>5571.61</v>
      </c>
      <c r="E9" s="17" t="s">
        <v>102</v>
      </c>
      <c r="F9" s="6">
        <f t="shared" si="0"/>
        <v>21467.413329999999</v>
      </c>
      <c r="G9" s="10"/>
    </row>
    <row r="10" spans="1:7" ht="137.25" customHeight="1">
      <c r="A10" s="12">
        <v>6</v>
      </c>
      <c r="B10" s="13" t="s">
        <v>52</v>
      </c>
      <c r="C10" s="14">
        <v>2.4340000000000002</v>
      </c>
      <c r="D10" s="6">
        <v>4830</v>
      </c>
      <c r="E10" s="15" t="s">
        <v>1</v>
      </c>
      <c r="F10" s="6">
        <f t="shared" si="0"/>
        <v>11756.220000000001</v>
      </c>
      <c r="G10" s="10"/>
    </row>
    <row r="11" spans="1:7" ht="209.25" customHeight="1">
      <c r="A11" s="12">
        <v>7</v>
      </c>
      <c r="B11" s="13" t="s">
        <v>118</v>
      </c>
      <c r="C11" s="6">
        <v>5.8</v>
      </c>
      <c r="D11" s="6">
        <v>178</v>
      </c>
      <c r="E11" s="17" t="s">
        <v>101</v>
      </c>
      <c r="F11" s="6">
        <f t="shared" si="0"/>
        <v>1032.3999999999999</v>
      </c>
      <c r="G11" s="10"/>
    </row>
    <row r="12" spans="1:7" ht="90.75" customHeight="1">
      <c r="A12" s="12">
        <v>8</v>
      </c>
      <c r="B12" s="13" t="s">
        <v>86</v>
      </c>
      <c r="C12" s="6">
        <v>27</v>
      </c>
      <c r="D12" s="6">
        <v>664</v>
      </c>
      <c r="E12" s="17" t="s">
        <v>2</v>
      </c>
      <c r="F12" s="6">
        <f t="shared" si="0"/>
        <v>17928</v>
      </c>
      <c r="G12" s="10"/>
    </row>
    <row r="13" spans="1:7" ht="59.25" customHeight="1">
      <c r="A13" s="12">
        <v>9</v>
      </c>
      <c r="B13" s="13" t="s">
        <v>63</v>
      </c>
      <c r="C13" s="6">
        <v>37.869999999999997</v>
      </c>
      <c r="D13" s="6">
        <v>24</v>
      </c>
      <c r="E13" s="17" t="s">
        <v>2</v>
      </c>
      <c r="F13" s="6">
        <f t="shared" si="0"/>
        <v>908.87999999999988</v>
      </c>
      <c r="G13" s="10"/>
    </row>
    <row r="14" spans="1:7" ht="180.75" customHeight="1">
      <c r="A14" s="12">
        <v>10</v>
      </c>
      <c r="B14" s="16" t="s">
        <v>53</v>
      </c>
      <c r="C14" s="6">
        <v>10.58</v>
      </c>
      <c r="D14" s="6">
        <v>205</v>
      </c>
      <c r="E14" s="17" t="s">
        <v>101</v>
      </c>
      <c r="F14" s="6">
        <f t="shared" si="0"/>
        <v>2168.9</v>
      </c>
      <c r="G14" s="10"/>
    </row>
    <row r="15" spans="1:7" ht="210" customHeight="1">
      <c r="A15" s="12">
        <v>11</v>
      </c>
      <c r="B15" s="16" t="s">
        <v>54</v>
      </c>
      <c r="C15" s="6">
        <v>25.38</v>
      </c>
      <c r="D15" s="6">
        <v>328</v>
      </c>
      <c r="E15" s="17" t="s">
        <v>101</v>
      </c>
      <c r="F15" s="6">
        <f t="shared" si="0"/>
        <v>8324.64</v>
      </c>
      <c r="G15" s="10"/>
    </row>
    <row r="16" spans="1:7" ht="180" customHeight="1">
      <c r="A16" s="12">
        <v>12</v>
      </c>
      <c r="B16" s="16" t="s">
        <v>113</v>
      </c>
      <c r="C16" s="6">
        <v>13.7</v>
      </c>
      <c r="D16" s="6">
        <v>264</v>
      </c>
      <c r="E16" s="15" t="s">
        <v>8</v>
      </c>
      <c r="F16" s="6">
        <f t="shared" si="0"/>
        <v>3616.7999999999997</v>
      </c>
      <c r="G16" s="10"/>
    </row>
    <row r="17" spans="1:9" ht="195" customHeight="1">
      <c r="A17" s="12">
        <v>13</v>
      </c>
      <c r="B17" s="16" t="s">
        <v>130</v>
      </c>
      <c r="C17" s="14">
        <v>0.36499999999999999</v>
      </c>
      <c r="D17" s="6">
        <v>53671.85</v>
      </c>
      <c r="E17" s="17" t="s">
        <v>103</v>
      </c>
      <c r="F17" s="6">
        <f t="shared" si="0"/>
        <v>19590.22525</v>
      </c>
      <c r="G17" s="10"/>
    </row>
    <row r="18" spans="1:9" ht="150" customHeight="1">
      <c r="A18" s="12">
        <v>14</v>
      </c>
      <c r="B18" s="16" t="s">
        <v>13</v>
      </c>
      <c r="C18" s="6">
        <v>4.2</v>
      </c>
      <c r="D18" s="6">
        <v>4330</v>
      </c>
      <c r="E18" s="17" t="s">
        <v>101</v>
      </c>
      <c r="F18" s="6">
        <f t="shared" si="0"/>
        <v>18186</v>
      </c>
      <c r="G18" s="10"/>
    </row>
    <row r="19" spans="1:9" ht="122.25" customHeight="1">
      <c r="A19" s="12">
        <v>15</v>
      </c>
      <c r="B19" s="18" t="s">
        <v>131</v>
      </c>
      <c r="C19" s="14">
        <v>3.7759999999999998</v>
      </c>
      <c r="D19" s="6">
        <v>4812</v>
      </c>
      <c r="E19" s="15" t="s">
        <v>3</v>
      </c>
      <c r="F19" s="6">
        <f t="shared" si="0"/>
        <v>18170.111999999997</v>
      </c>
      <c r="G19" s="10"/>
    </row>
    <row r="20" spans="1:9" ht="90.75" customHeight="1">
      <c r="A20" s="19">
        <v>16</v>
      </c>
      <c r="B20" s="20" t="s">
        <v>64</v>
      </c>
      <c r="C20" s="21">
        <v>13.631</v>
      </c>
      <c r="D20" s="21">
        <v>5035</v>
      </c>
      <c r="E20" s="22" t="s">
        <v>3</v>
      </c>
      <c r="F20" s="21">
        <f t="shared" si="0"/>
        <v>68632.085000000006</v>
      </c>
      <c r="G20" s="10"/>
      <c r="I20" s="1" t="s">
        <v>55</v>
      </c>
    </row>
    <row r="21" spans="1:9" ht="45.75" customHeight="1">
      <c r="A21" s="23">
        <v>17</v>
      </c>
      <c r="B21" s="24" t="s">
        <v>14</v>
      </c>
      <c r="C21" s="25">
        <v>13.7</v>
      </c>
      <c r="D21" s="25">
        <v>21</v>
      </c>
      <c r="E21" s="26" t="s">
        <v>101</v>
      </c>
      <c r="F21" s="27">
        <f t="shared" si="0"/>
        <v>287.7</v>
      </c>
      <c r="G21" s="10"/>
    </row>
    <row r="22" spans="1:9" ht="195.75" customHeight="1">
      <c r="A22" s="28">
        <v>18</v>
      </c>
      <c r="B22" s="29" t="s">
        <v>65</v>
      </c>
      <c r="C22" s="30">
        <v>136.76</v>
      </c>
      <c r="D22" s="30">
        <v>136</v>
      </c>
      <c r="E22" s="31" t="s">
        <v>101</v>
      </c>
      <c r="F22" s="30">
        <f t="shared" si="0"/>
        <v>18599.36</v>
      </c>
      <c r="G22" s="10"/>
    </row>
    <row r="23" spans="1:9" ht="150" customHeight="1">
      <c r="A23" s="12">
        <v>19</v>
      </c>
      <c r="B23" s="16" t="s">
        <v>66</v>
      </c>
      <c r="C23" s="6">
        <v>13.82</v>
      </c>
      <c r="D23" s="6">
        <v>123</v>
      </c>
      <c r="E23" s="17" t="s">
        <v>101</v>
      </c>
      <c r="F23" s="6">
        <f t="shared" si="0"/>
        <v>1699.8600000000001</v>
      </c>
      <c r="G23" s="10"/>
    </row>
    <row r="24" spans="1:9" ht="60" customHeight="1">
      <c r="A24" s="12">
        <v>20</v>
      </c>
      <c r="B24" s="16" t="s">
        <v>56</v>
      </c>
      <c r="C24" s="6">
        <v>11.51</v>
      </c>
      <c r="D24" s="6">
        <v>34</v>
      </c>
      <c r="E24" s="17" t="s">
        <v>8</v>
      </c>
      <c r="F24" s="6">
        <f t="shared" si="0"/>
        <v>391.34</v>
      </c>
      <c r="G24" s="10"/>
    </row>
    <row r="25" spans="1:9" ht="151.5" customHeight="1">
      <c r="A25" s="12">
        <v>21</v>
      </c>
      <c r="B25" s="16" t="s">
        <v>57</v>
      </c>
      <c r="C25" s="6">
        <v>9.9</v>
      </c>
      <c r="D25" s="6">
        <v>497</v>
      </c>
      <c r="E25" s="17" t="s">
        <v>104</v>
      </c>
      <c r="F25" s="6">
        <f t="shared" si="0"/>
        <v>4920.3</v>
      </c>
      <c r="G25" s="10"/>
    </row>
    <row r="26" spans="1:9" ht="133.5" customHeight="1">
      <c r="A26" s="12">
        <v>22</v>
      </c>
      <c r="B26" s="16" t="s">
        <v>58</v>
      </c>
      <c r="C26" s="6">
        <v>3.15</v>
      </c>
      <c r="D26" s="6">
        <v>2581</v>
      </c>
      <c r="E26" s="17" t="s">
        <v>101</v>
      </c>
      <c r="F26" s="6">
        <f>C26*D26</f>
        <v>8130.15</v>
      </c>
      <c r="G26" s="10"/>
    </row>
    <row r="27" spans="1:9" ht="78.75" customHeight="1">
      <c r="A27" s="12">
        <v>23</v>
      </c>
      <c r="B27" s="16" t="s">
        <v>114</v>
      </c>
      <c r="C27" s="6">
        <v>5</v>
      </c>
      <c r="D27" s="6">
        <v>84</v>
      </c>
      <c r="E27" s="17" t="s">
        <v>105</v>
      </c>
      <c r="F27" s="6">
        <f t="shared" si="0"/>
        <v>420</v>
      </c>
      <c r="G27" s="10"/>
    </row>
    <row r="28" spans="1:9" ht="48" customHeight="1">
      <c r="A28" s="12">
        <v>24</v>
      </c>
      <c r="B28" s="16" t="s">
        <v>115</v>
      </c>
      <c r="C28" s="6">
        <v>15</v>
      </c>
      <c r="D28" s="6">
        <v>66</v>
      </c>
      <c r="E28" s="17" t="s">
        <v>105</v>
      </c>
      <c r="F28" s="6">
        <f t="shared" si="0"/>
        <v>990</v>
      </c>
      <c r="G28" s="10"/>
    </row>
    <row r="29" spans="1:9" ht="62.25" customHeight="1">
      <c r="A29" s="12">
        <v>25</v>
      </c>
      <c r="B29" s="16" t="s">
        <v>116</v>
      </c>
      <c r="C29" s="6">
        <v>10</v>
      </c>
      <c r="D29" s="6">
        <v>87</v>
      </c>
      <c r="E29" s="17" t="s">
        <v>105</v>
      </c>
      <c r="F29" s="6">
        <f t="shared" si="0"/>
        <v>870</v>
      </c>
      <c r="G29" s="10"/>
    </row>
    <row r="30" spans="1:9" ht="78" customHeight="1">
      <c r="A30" s="12">
        <v>26</v>
      </c>
      <c r="B30" s="16" t="s">
        <v>15</v>
      </c>
      <c r="C30" s="6">
        <v>2</v>
      </c>
      <c r="D30" s="6">
        <v>159</v>
      </c>
      <c r="E30" s="17" t="s">
        <v>105</v>
      </c>
      <c r="F30" s="6">
        <f t="shared" si="0"/>
        <v>318</v>
      </c>
      <c r="G30" s="10"/>
    </row>
    <row r="31" spans="1:9" ht="167.25" customHeight="1">
      <c r="A31" s="12">
        <v>27</v>
      </c>
      <c r="B31" s="13" t="s">
        <v>67</v>
      </c>
      <c r="C31" s="6">
        <v>4.13</v>
      </c>
      <c r="D31" s="6">
        <v>458</v>
      </c>
      <c r="E31" s="17" t="s">
        <v>9</v>
      </c>
      <c r="F31" s="6">
        <f t="shared" si="0"/>
        <v>1891.54</v>
      </c>
      <c r="G31" s="10"/>
    </row>
    <row r="32" spans="1:9" ht="74.25" customHeight="1">
      <c r="A32" s="12">
        <v>28</v>
      </c>
      <c r="B32" s="16" t="s">
        <v>68</v>
      </c>
      <c r="C32" s="6">
        <v>150.26</v>
      </c>
      <c r="D32" s="6">
        <v>122</v>
      </c>
      <c r="E32" s="17" t="s">
        <v>101</v>
      </c>
      <c r="F32" s="6">
        <f t="shared" si="0"/>
        <v>18331.719999999998</v>
      </c>
      <c r="G32" s="10"/>
    </row>
    <row r="33" spans="1:7" ht="123" customHeight="1">
      <c r="A33" s="12">
        <v>29</v>
      </c>
      <c r="B33" s="13" t="s">
        <v>69</v>
      </c>
      <c r="C33" s="6">
        <v>66.03</v>
      </c>
      <c r="D33" s="6">
        <v>44.2</v>
      </c>
      <c r="E33" s="17" t="s">
        <v>10</v>
      </c>
      <c r="F33" s="6">
        <f t="shared" si="0"/>
        <v>2918.5260000000003</v>
      </c>
      <c r="G33" s="10"/>
    </row>
    <row r="34" spans="1:7" ht="49.5" customHeight="1">
      <c r="A34" s="12">
        <v>30</v>
      </c>
      <c r="B34" s="13" t="s">
        <v>11</v>
      </c>
      <c r="C34" s="6">
        <v>66.06</v>
      </c>
      <c r="D34" s="6">
        <v>49</v>
      </c>
      <c r="E34" s="17" t="s">
        <v>10</v>
      </c>
      <c r="F34" s="6">
        <f t="shared" si="0"/>
        <v>3236.94</v>
      </c>
      <c r="G34" s="10"/>
    </row>
    <row r="35" spans="1:7" ht="123" customHeight="1">
      <c r="A35" s="12">
        <v>31</v>
      </c>
      <c r="B35" s="13" t="s">
        <v>59</v>
      </c>
      <c r="C35" s="6">
        <v>57.7</v>
      </c>
      <c r="D35" s="6">
        <v>45.1</v>
      </c>
      <c r="E35" s="17" t="s">
        <v>10</v>
      </c>
      <c r="F35" s="6">
        <f t="shared" si="0"/>
        <v>2602.2700000000004</v>
      </c>
      <c r="G35" s="10"/>
    </row>
    <row r="36" spans="1:7" ht="137.25" customHeight="1">
      <c r="A36" s="12">
        <v>32</v>
      </c>
      <c r="B36" s="13" t="s">
        <v>85</v>
      </c>
      <c r="C36" s="6">
        <v>136.69</v>
      </c>
      <c r="D36" s="6">
        <v>67</v>
      </c>
      <c r="E36" s="17" t="s">
        <v>10</v>
      </c>
      <c r="F36" s="6">
        <f t="shared" si="0"/>
        <v>9158.23</v>
      </c>
      <c r="G36" s="10"/>
    </row>
    <row r="37" spans="1:7" ht="60" customHeight="1">
      <c r="A37" s="12">
        <v>33</v>
      </c>
      <c r="B37" s="16" t="s">
        <v>16</v>
      </c>
      <c r="C37" s="6">
        <v>6.35</v>
      </c>
      <c r="D37" s="6">
        <v>38</v>
      </c>
      <c r="E37" s="17" t="s">
        <v>101</v>
      </c>
      <c r="F37" s="6">
        <f t="shared" si="0"/>
        <v>241.29999999999998</v>
      </c>
      <c r="G37" s="10"/>
    </row>
    <row r="38" spans="1:7" ht="135.75" customHeight="1">
      <c r="A38" s="12">
        <v>34</v>
      </c>
      <c r="B38" s="16" t="s">
        <v>100</v>
      </c>
      <c r="C38" s="6">
        <v>6.35</v>
      </c>
      <c r="D38" s="6">
        <v>81</v>
      </c>
      <c r="E38" s="17" t="s">
        <v>101</v>
      </c>
      <c r="F38" s="6">
        <f t="shared" si="0"/>
        <v>514.35</v>
      </c>
      <c r="G38" s="10"/>
    </row>
    <row r="39" spans="1:7" ht="150.75" customHeight="1">
      <c r="A39" s="12">
        <v>35</v>
      </c>
      <c r="B39" s="16" t="s">
        <v>117</v>
      </c>
      <c r="C39" s="14">
        <v>0.14399999999999999</v>
      </c>
      <c r="D39" s="6">
        <v>9888</v>
      </c>
      <c r="E39" s="17" t="s">
        <v>106</v>
      </c>
      <c r="F39" s="6">
        <f t="shared" si="0"/>
        <v>1423.8719999999998</v>
      </c>
      <c r="G39" s="10"/>
    </row>
    <row r="40" spans="1:7" ht="62.25" customHeight="1">
      <c r="A40" s="12">
        <v>36</v>
      </c>
      <c r="B40" s="16" t="s">
        <v>17</v>
      </c>
      <c r="C40" s="6">
        <v>5.64</v>
      </c>
      <c r="D40" s="6">
        <v>29</v>
      </c>
      <c r="E40" s="17" t="s">
        <v>101</v>
      </c>
      <c r="F40" s="6">
        <f t="shared" si="0"/>
        <v>163.56</v>
      </c>
      <c r="G40" s="10"/>
    </row>
    <row r="41" spans="1:7" ht="107.25" customHeight="1">
      <c r="A41" s="12">
        <v>37</v>
      </c>
      <c r="B41" s="16" t="s">
        <v>18</v>
      </c>
      <c r="C41" s="6">
        <v>5.64</v>
      </c>
      <c r="D41" s="6">
        <v>79</v>
      </c>
      <c r="E41" s="17" t="s">
        <v>101</v>
      </c>
      <c r="F41" s="6">
        <f t="shared" si="0"/>
        <v>445.56</v>
      </c>
      <c r="G41" s="10"/>
    </row>
    <row r="42" spans="1:7" ht="360.75" customHeight="1">
      <c r="A42" s="12">
        <v>38</v>
      </c>
      <c r="B42" s="16" t="s">
        <v>70</v>
      </c>
      <c r="C42" s="6">
        <v>13.7</v>
      </c>
      <c r="D42" s="6">
        <v>1263</v>
      </c>
      <c r="E42" s="17" t="s">
        <v>101</v>
      </c>
      <c r="F42" s="6">
        <f t="shared" si="0"/>
        <v>17303.099999999999</v>
      </c>
      <c r="G42" s="10"/>
    </row>
    <row r="43" spans="1:7" ht="226.5" customHeight="1">
      <c r="A43" s="12">
        <v>39</v>
      </c>
      <c r="B43" s="16" t="s">
        <v>119</v>
      </c>
      <c r="C43" s="6">
        <v>60.05</v>
      </c>
      <c r="D43" s="6">
        <v>1031</v>
      </c>
      <c r="E43" s="17" t="s">
        <v>101</v>
      </c>
      <c r="F43" s="6">
        <f t="shared" si="0"/>
        <v>61911.549999999996</v>
      </c>
      <c r="G43" s="10"/>
    </row>
    <row r="44" spans="1:7" ht="180.75" customHeight="1">
      <c r="A44" s="12">
        <v>40</v>
      </c>
      <c r="B44" s="16" t="s">
        <v>71</v>
      </c>
      <c r="C44" s="6">
        <v>6.5</v>
      </c>
      <c r="D44" s="6">
        <v>183</v>
      </c>
      <c r="E44" s="17" t="s">
        <v>107</v>
      </c>
      <c r="F44" s="6">
        <f t="shared" si="0"/>
        <v>1189.5</v>
      </c>
      <c r="G44" s="10"/>
    </row>
    <row r="45" spans="1:7" ht="180.75" customHeight="1">
      <c r="A45" s="12">
        <v>41</v>
      </c>
      <c r="B45" s="16" t="s">
        <v>73</v>
      </c>
      <c r="C45" s="6">
        <v>7.2</v>
      </c>
      <c r="D45" s="6">
        <v>658</v>
      </c>
      <c r="E45" s="17" t="s">
        <v>107</v>
      </c>
      <c r="F45" s="6">
        <f t="shared" si="0"/>
        <v>4737.6000000000004</v>
      </c>
      <c r="G45" s="10"/>
    </row>
    <row r="46" spans="1:7" ht="151.5" customHeight="1">
      <c r="A46" s="12">
        <v>42</v>
      </c>
      <c r="B46" s="16" t="s">
        <v>72</v>
      </c>
      <c r="C46" s="6">
        <v>6.48</v>
      </c>
      <c r="D46" s="6">
        <v>263</v>
      </c>
      <c r="E46" s="17" t="s">
        <v>107</v>
      </c>
      <c r="F46" s="6">
        <f t="shared" si="0"/>
        <v>1704.24</v>
      </c>
      <c r="G46" s="10"/>
    </row>
    <row r="47" spans="1:7" ht="61.5" customHeight="1">
      <c r="A47" s="12">
        <v>43</v>
      </c>
      <c r="B47" s="16" t="s">
        <v>19</v>
      </c>
      <c r="C47" s="6">
        <v>1.08</v>
      </c>
      <c r="D47" s="6">
        <v>585</v>
      </c>
      <c r="E47" s="17" t="s">
        <v>108</v>
      </c>
      <c r="F47" s="6">
        <f>C47*D47</f>
        <v>631.80000000000007</v>
      </c>
      <c r="G47" s="10"/>
    </row>
    <row r="48" spans="1:7" ht="63" customHeight="1">
      <c r="A48" s="12">
        <v>44</v>
      </c>
      <c r="B48" s="16" t="s">
        <v>20</v>
      </c>
      <c r="C48" s="6">
        <v>450</v>
      </c>
      <c r="D48" s="6">
        <v>12</v>
      </c>
      <c r="E48" s="17" t="s">
        <v>105</v>
      </c>
      <c r="F48" s="6">
        <f>C48*D48</f>
        <v>5400</v>
      </c>
      <c r="G48" s="10"/>
    </row>
    <row r="49" spans="1:7" ht="121.5" customHeight="1">
      <c r="A49" s="12">
        <v>45</v>
      </c>
      <c r="B49" s="16" t="s">
        <v>74</v>
      </c>
      <c r="C49" s="4">
        <v>10</v>
      </c>
      <c r="D49" s="4">
        <v>162</v>
      </c>
      <c r="E49" s="5" t="s">
        <v>5</v>
      </c>
      <c r="F49" s="6">
        <f>C49*D49</f>
        <v>1620</v>
      </c>
      <c r="G49" s="10"/>
    </row>
    <row r="50" spans="1:7" ht="47.25" customHeight="1">
      <c r="A50" s="12">
        <v>46</v>
      </c>
      <c r="B50" s="16" t="s">
        <v>21</v>
      </c>
      <c r="C50" s="4">
        <v>3</v>
      </c>
      <c r="D50" s="4">
        <v>187</v>
      </c>
      <c r="E50" s="5" t="s">
        <v>5</v>
      </c>
      <c r="F50" s="6">
        <f>C50*D50</f>
        <v>561</v>
      </c>
      <c r="G50" s="10"/>
    </row>
    <row r="51" spans="1:7" ht="45" customHeight="1">
      <c r="A51" s="12">
        <v>47</v>
      </c>
      <c r="B51" s="16" t="s">
        <v>22</v>
      </c>
      <c r="C51" s="4">
        <v>3</v>
      </c>
      <c r="D51" s="4">
        <v>127</v>
      </c>
      <c r="E51" s="5" t="s">
        <v>5</v>
      </c>
      <c r="F51" s="6">
        <f>C51*D51</f>
        <v>381</v>
      </c>
      <c r="G51" s="10"/>
    </row>
    <row r="52" spans="1:7" ht="17.25" customHeight="1">
      <c r="A52" s="32"/>
      <c r="B52" s="33" t="s">
        <v>4</v>
      </c>
      <c r="C52" s="8"/>
      <c r="D52" s="8"/>
      <c r="E52" s="9"/>
      <c r="F52" s="34"/>
      <c r="G52" s="10"/>
    </row>
    <row r="53" spans="1:7" ht="75">
      <c r="A53" s="12">
        <v>48</v>
      </c>
      <c r="B53" s="16" t="s">
        <v>23</v>
      </c>
      <c r="C53" s="6">
        <v>5</v>
      </c>
      <c r="D53" s="4">
        <v>3104</v>
      </c>
      <c r="E53" s="5" t="s">
        <v>5</v>
      </c>
      <c r="F53" s="6">
        <f t="shared" ref="F53:F98" si="1">C53*D53</f>
        <v>15520</v>
      </c>
      <c r="G53" s="10"/>
    </row>
    <row r="54" spans="1:7" ht="75" customHeight="1">
      <c r="A54" s="12">
        <f>A53+1</f>
        <v>49</v>
      </c>
      <c r="B54" s="16" t="s">
        <v>24</v>
      </c>
      <c r="C54" s="6">
        <v>2</v>
      </c>
      <c r="D54" s="4">
        <v>380</v>
      </c>
      <c r="E54" s="5" t="s">
        <v>5</v>
      </c>
      <c r="F54" s="6">
        <f t="shared" si="1"/>
        <v>760</v>
      </c>
      <c r="G54" s="10"/>
    </row>
    <row r="55" spans="1:7" ht="90">
      <c r="A55" s="12">
        <f t="shared" ref="A55:A98" si="2">A54+1</f>
        <v>50</v>
      </c>
      <c r="B55" s="16" t="s">
        <v>25</v>
      </c>
      <c r="C55" s="6">
        <v>2</v>
      </c>
      <c r="D55" s="4">
        <v>945</v>
      </c>
      <c r="E55" s="5" t="s">
        <v>5</v>
      </c>
      <c r="F55" s="6">
        <f t="shared" si="1"/>
        <v>1890</v>
      </c>
      <c r="G55" s="10"/>
    </row>
    <row r="56" spans="1:7" ht="76.5" customHeight="1">
      <c r="A56" s="12">
        <f t="shared" si="2"/>
        <v>51</v>
      </c>
      <c r="B56" s="13" t="s">
        <v>75</v>
      </c>
      <c r="C56" s="6">
        <v>2</v>
      </c>
      <c r="D56" s="4">
        <v>881</v>
      </c>
      <c r="E56" s="5" t="s">
        <v>12</v>
      </c>
      <c r="F56" s="6">
        <f t="shared" si="1"/>
        <v>1762</v>
      </c>
      <c r="G56" s="10"/>
    </row>
    <row r="57" spans="1:7" ht="75">
      <c r="A57" s="12">
        <f t="shared" si="2"/>
        <v>52</v>
      </c>
      <c r="B57" s="16" t="s">
        <v>26</v>
      </c>
      <c r="C57" s="6">
        <v>2</v>
      </c>
      <c r="D57" s="6">
        <v>1015</v>
      </c>
      <c r="E57" s="5" t="s">
        <v>99</v>
      </c>
      <c r="F57" s="6">
        <f t="shared" si="1"/>
        <v>2030</v>
      </c>
      <c r="G57" s="10"/>
    </row>
    <row r="58" spans="1:7" ht="60.75" customHeight="1">
      <c r="A58" s="12">
        <f t="shared" si="2"/>
        <v>53</v>
      </c>
      <c r="B58" s="16" t="s">
        <v>27</v>
      </c>
      <c r="C58" s="6">
        <v>2</v>
      </c>
      <c r="D58" s="6">
        <v>155</v>
      </c>
      <c r="E58" s="17" t="s">
        <v>105</v>
      </c>
      <c r="F58" s="6">
        <f t="shared" si="1"/>
        <v>310</v>
      </c>
      <c r="G58" s="10"/>
    </row>
    <row r="59" spans="1:7" ht="60" customHeight="1">
      <c r="A59" s="12">
        <f t="shared" si="2"/>
        <v>54</v>
      </c>
      <c r="B59" s="16" t="s">
        <v>28</v>
      </c>
      <c r="C59" s="6">
        <v>2</v>
      </c>
      <c r="D59" s="4">
        <v>414</v>
      </c>
      <c r="E59" s="5" t="s">
        <v>5</v>
      </c>
      <c r="F59" s="6">
        <f t="shared" si="1"/>
        <v>828</v>
      </c>
      <c r="G59" s="10"/>
    </row>
    <row r="60" spans="1:7" ht="106.5" customHeight="1">
      <c r="A60" s="12">
        <f t="shared" si="2"/>
        <v>55</v>
      </c>
      <c r="B60" s="16" t="s">
        <v>29</v>
      </c>
      <c r="C60" s="6">
        <v>2</v>
      </c>
      <c r="D60" s="6">
        <v>2208</v>
      </c>
      <c r="E60" s="17" t="s">
        <v>105</v>
      </c>
      <c r="F60" s="6">
        <f t="shared" si="1"/>
        <v>4416</v>
      </c>
      <c r="G60" s="10"/>
    </row>
    <row r="61" spans="1:7" ht="45">
      <c r="A61" s="12">
        <f t="shared" si="2"/>
        <v>56</v>
      </c>
      <c r="B61" s="13" t="s">
        <v>30</v>
      </c>
      <c r="C61" s="6">
        <v>2</v>
      </c>
      <c r="D61" s="6">
        <v>1497</v>
      </c>
      <c r="E61" s="17" t="s">
        <v>5</v>
      </c>
      <c r="F61" s="6">
        <f t="shared" si="1"/>
        <v>2994</v>
      </c>
      <c r="G61" s="10"/>
    </row>
    <row r="62" spans="1:7" ht="76.5" customHeight="1">
      <c r="A62" s="12">
        <f t="shared" si="2"/>
        <v>57</v>
      </c>
      <c r="B62" s="16" t="s">
        <v>31</v>
      </c>
      <c r="C62" s="6">
        <v>5</v>
      </c>
      <c r="D62" s="6">
        <v>107</v>
      </c>
      <c r="E62" s="5" t="s">
        <v>5</v>
      </c>
      <c r="F62" s="6">
        <f t="shared" si="1"/>
        <v>535</v>
      </c>
      <c r="G62" s="10"/>
    </row>
    <row r="63" spans="1:7" ht="75">
      <c r="A63" s="12">
        <f t="shared" si="2"/>
        <v>58</v>
      </c>
      <c r="B63" s="16" t="s">
        <v>32</v>
      </c>
      <c r="C63" s="6">
        <v>2</v>
      </c>
      <c r="D63" s="4">
        <v>91</v>
      </c>
      <c r="E63" s="5" t="s">
        <v>5</v>
      </c>
      <c r="F63" s="6">
        <f t="shared" si="1"/>
        <v>182</v>
      </c>
      <c r="G63" s="10"/>
    </row>
    <row r="64" spans="1:7" ht="60" customHeight="1">
      <c r="A64" s="12">
        <f t="shared" si="2"/>
        <v>59</v>
      </c>
      <c r="B64" s="16" t="s">
        <v>33</v>
      </c>
      <c r="C64" s="4">
        <v>2</v>
      </c>
      <c r="D64" s="6">
        <v>1251</v>
      </c>
      <c r="E64" s="5" t="s">
        <v>5</v>
      </c>
      <c r="F64" s="6">
        <f t="shared" si="1"/>
        <v>2502</v>
      </c>
      <c r="G64" s="10"/>
    </row>
    <row r="65" spans="1:7" ht="60">
      <c r="A65" s="12">
        <f t="shared" si="2"/>
        <v>60</v>
      </c>
      <c r="B65" s="16" t="s">
        <v>34</v>
      </c>
      <c r="C65" s="4">
        <v>5</v>
      </c>
      <c r="D65" s="6">
        <v>539</v>
      </c>
      <c r="E65" s="5" t="s">
        <v>5</v>
      </c>
      <c r="F65" s="6">
        <f t="shared" si="1"/>
        <v>2695</v>
      </c>
      <c r="G65" s="10"/>
    </row>
    <row r="66" spans="1:7" ht="60">
      <c r="A66" s="12">
        <f t="shared" si="2"/>
        <v>61</v>
      </c>
      <c r="B66" s="16" t="s">
        <v>35</v>
      </c>
      <c r="C66" s="6">
        <v>3</v>
      </c>
      <c r="D66" s="6">
        <v>493</v>
      </c>
      <c r="E66" s="5" t="s">
        <v>5</v>
      </c>
      <c r="F66" s="6">
        <f t="shared" si="1"/>
        <v>1479</v>
      </c>
      <c r="G66" s="10"/>
    </row>
    <row r="67" spans="1:7" ht="59.25" customHeight="1">
      <c r="A67" s="12">
        <f t="shared" si="2"/>
        <v>62</v>
      </c>
      <c r="B67" s="16" t="s">
        <v>76</v>
      </c>
      <c r="C67" s="6">
        <v>3</v>
      </c>
      <c r="D67" s="6">
        <v>815</v>
      </c>
      <c r="E67" s="17" t="s">
        <v>105</v>
      </c>
      <c r="F67" s="6">
        <f t="shared" si="1"/>
        <v>2445</v>
      </c>
      <c r="G67" s="10"/>
    </row>
    <row r="68" spans="1:7" ht="90.75" customHeight="1">
      <c r="A68" s="12">
        <f t="shared" si="2"/>
        <v>63</v>
      </c>
      <c r="B68" s="16" t="s">
        <v>36</v>
      </c>
      <c r="C68" s="6">
        <v>2</v>
      </c>
      <c r="D68" s="6">
        <v>555</v>
      </c>
      <c r="E68" s="17" t="s">
        <v>105</v>
      </c>
      <c r="F68" s="6">
        <f t="shared" si="1"/>
        <v>1110</v>
      </c>
      <c r="G68" s="10"/>
    </row>
    <row r="69" spans="1:7" ht="242.25" customHeight="1">
      <c r="A69" s="12">
        <f t="shared" si="2"/>
        <v>64</v>
      </c>
      <c r="B69" s="16" t="s">
        <v>120</v>
      </c>
      <c r="C69" s="4">
        <v>15</v>
      </c>
      <c r="D69" s="4">
        <v>177</v>
      </c>
      <c r="E69" s="5" t="s">
        <v>109</v>
      </c>
      <c r="F69" s="6">
        <f t="shared" si="1"/>
        <v>2655</v>
      </c>
      <c r="G69" s="10"/>
    </row>
    <row r="70" spans="1:7" ht="32.25" customHeight="1">
      <c r="A70" s="12">
        <f t="shared" si="2"/>
        <v>65</v>
      </c>
      <c r="B70" s="16" t="s">
        <v>37</v>
      </c>
      <c r="C70" s="4">
        <v>10</v>
      </c>
      <c r="D70" s="4">
        <v>101</v>
      </c>
      <c r="E70" s="5" t="s">
        <v>109</v>
      </c>
      <c r="F70" s="6">
        <f t="shared" si="1"/>
        <v>1010</v>
      </c>
      <c r="G70" s="10"/>
    </row>
    <row r="71" spans="1:7" ht="30" customHeight="1">
      <c r="A71" s="12">
        <f t="shared" si="2"/>
        <v>66</v>
      </c>
      <c r="B71" s="16" t="s">
        <v>38</v>
      </c>
      <c r="C71" s="4">
        <v>10</v>
      </c>
      <c r="D71" s="4">
        <v>137</v>
      </c>
      <c r="E71" s="5" t="s">
        <v>109</v>
      </c>
      <c r="F71" s="6">
        <f t="shared" si="1"/>
        <v>1370</v>
      </c>
      <c r="G71" s="10"/>
    </row>
    <row r="72" spans="1:7" ht="60">
      <c r="A72" s="12">
        <f t="shared" si="2"/>
        <v>67</v>
      </c>
      <c r="B72" s="16" t="s">
        <v>39</v>
      </c>
      <c r="C72" s="6">
        <v>2</v>
      </c>
      <c r="D72" s="6">
        <v>778</v>
      </c>
      <c r="E72" s="17" t="s">
        <v>105</v>
      </c>
      <c r="F72" s="6">
        <f t="shared" si="1"/>
        <v>1556</v>
      </c>
      <c r="G72" s="10"/>
    </row>
    <row r="73" spans="1:7" ht="60">
      <c r="A73" s="12">
        <f t="shared" si="2"/>
        <v>68</v>
      </c>
      <c r="B73" s="16" t="s">
        <v>40</v>
      </c>
      <c r="C73" s="6">
        <v>2</v>
      </c>
      <c r="D73" s="4">
        <v>5128</v>
      </c>
      <c r="E73" s="5" t="s">
        <v>5</v>
      </c>
      <c r="F73" s="6">
        <f t="shared" si="1"/>
        <v>10256</v>
      </c>
      <c r="G73" s="10"/>
    </row>
    <row r="74" spans="1:7" ht="60">
      <c r="A74" s="12">
        <f t="shared" si="2"/>
        <v>69</v>
      </c>
      <c r="B74" s="16" t="s">
        <v>41</v>
      </c>
      <c r="C74" s="6">
        <v>2</v>
      </c>
      <c r="D74" s="4">
        <v>96</v>
      </c>
      <c r="E74" s="5" t="s">
        <v>5</v>
      </c>
      <c r="F74" s="6">
        <f t="shared" si="1"/>
        <v>192</v>
      </c>
      <c r="G74" s="10"/>
    </row>
    <row r="75" spans="1:7" ht="45">
      <c r="A75" s="12">
        <f t="shared" si="2"/>
        <v>70</v>
      </c>
      <c r="B75" s="16" t="s">
        <v>42</v>
      </c>
      <c r="C75" s="6">
        <v>4</v>
      </c>
      <c r="D75" s="6">
        <v>19</v>
      </c>
      <c r="E75" s="17" t="s">
        <v>105</v>
      </c>
      <c r="F75" s="6">
        <f t="shared" si="1"/>
        <v>76</v>
      </c>
      <c r="G75" s="10"/>
    </row>
    <row r="76" spans="1:7" ht="47.25" customHeight="1">
      <c r="A76" s="12">
        <f t="shared" si="2"/>
        <v>71</v>
      </c>
      <c r="B76" s="16" t="s">
        <v>43</v>
      </c>
      <c r="C76" s="6">
        <v>30</v>
      </c>
      <c r="D76" s="4">
        <v>292</v>
      </c>
      <c r="E76" s="5" t="s">
        <v>109</v>
      </c>
      <c r="F76" s="6">
        <f t="shared" si="1"/>
        <v>8760</v>
      </c>
      <c r="G76" s="10"/>
    </row>
    <row r="77" spans="1:7" ht="30">
      <c r="A77" s="12">
        <f t="shared" si="2"/>
        <v>72</v>
      </c>
      <c r="B77" s="13" t="s">
        <v>110</v>
      </c>
      <c r="C77" s="6">
        <v>8</v>
      </c>
      <c r="D77" s="6">
        <v>85</v>
      </c>
      <c r="E77" s="17" t="s">
        <v>105</v>
      </c>
      <c r="F77" s="6">
        <f t="shared" si="1"/>
        <v>680</v>
      </c>
      <c r="G77" s="10"/>
    </row>
    <row r="78" spans="1:7">
      <c r="A78" s="12">
        <f t="shared" si="2"/>
        <v>73</v>
      </c>
      <c r="B78" s="16" t="s">
        <v>87</v>
      </c>
      <c r="C78" s="6">
        <v>12</v>
      </c>
      <c r="D78" s="6">
        <v>85</v>
      </c>
      <c r="E78" s="17" t="s">
        <v>105</v>
      </c>
      <c r="F78" s="6">
        <f t="shared" si="1"/>
        <v>1020</v>
      </c>
      <c r="G78" s="10"/>
    </row>
    <row r="79" spans="1:7">
      <c r="A79" s="12">
        <f t="shared" si="2"/>
        <v>74</v>
      </c>
      <c r="B79" s="16" t="s">
        <v>88</v>
      </c>
      <c r="C79" s="6">
        <v>10</v>
      </c>
      <c r="D79" s="6">
        <v>195</v>
      </c>
      <c r="E79" s="17" t="s">
        <v>105</v>
      </c>
      <c r="F79" s="6">
        <f t="shared" si="1"/>
        <v>1950</v>
      </c>
      <c r="G79" s="10"/>
    </row>
    <row r="80" spans="1:7">
      <c r="A80" s="12">
        <f t="shared" si="2"/>
        <v>75</v>
      </c>
      <c r="B80" s="16" t="s">
        <v>89</v>
      </c>
      <c r="C80" s="6">
        <v>10</v>
      </c>
      <c r="D80" s="6">
        <v>89</v>
      </c>
      <c r="E80" s="17" t="s">
        <v>105</v>
      </c>
      <c r="F80" s="6">
        <f t="shared" si="1"/>
        <v>890</v>
      </c>
      <c r="G80" s="10"/>
    </row>
    <row r="81" spans="1:7">
      <c r="A81" s="12">
        <f t="shared" si="2"/>
        <v>76</v>
      </c>
      <c r="B81" s="16" t="s">
        <v>90</v>
      </c>
      <c r="C81" s="6">
        <v>7</v>
      </c>
      <c r="D81" s="6">
        <v>147</v>
      </c>
      <c r="E81" s="17" t="s">
        <v>105</v>
      </c>
      <c r="F81" s="6">
        <f t="shared" si="1"/>
        <v>1029</v>
      </c>
      <c r="G81" s="10"/>
    </row>
    <row r="82" spans="1:7">
      <c r="A82" s="12">
        <f t="shared" si="2"/>
        <v>77</v>
      </c>
      <c r="B82" s="16" t="s">
        <v>91</v>
      </c>
      <c r="C82" s="6">
        <v>30</v>
      </c>
      <c r="D82" s="6">
        <v>21</v>
      </c>
      <c r="E82" s="17" t="s">
        <v>105</v>
      </c>
      <c r="F82" s="6">
        <f t="shared" si="1"/>
        <v>630</v>
      </c>
      <c r="G82" s="10"/>
    </row>
    <row r="83" spans="1:7" ht="30">
      <c r="A83" s="12">
        <f t="shared" si="2"/>
        <v>78</v>
      </c>
      <c r="B83" s="16" t="s">
        <v>121</v>
      </c>
      <c r="C83" s="6">
        <v>4</v>
      </c>
      <c r="D83" s="6">
        <v>142</v>
      </c>
      <c r="E83" s="17" t="s">
        <v>105</v>
      </c>
      <c r="F83" s="6">
        <f t="shared" si="1"/>
        <v>568</v>
      </c>
      <c r="G83" s="10"/>
    </row>
    <row r="84" spans="1:7" ht="16.5" customHeight="1">
      <c r="A84" s="12">
        <f t="shared" si="2"/>
        <v>79</v>
      </c>
      <c r="B84" s="16" t="s">
        <v>92</v>
      </c>
      <c r="C84" s="6">
        <v>7</v>
      </c>
      <c r="D84" s="6">
        <v>144</v>
      </c>
      <c r="E84" s="17" t="s">
        <v>105</v>
      </c>
      <c r="F84" s="6">
        <f t="shared" si="1"/>
        <v>1008</v>
      </c>
      <c r="G84" s="10"/>
    </row>
    <row r="85" spans="1:7">
      <c r="A85" s="12">
        <f t="shared" si="2"/>
        <v>80</v>
      </c>
      <c r="B85" s="16" t="s">
        <v>93</v>
      </c>
      <c r="C85" s="6">
        <v>15</v>
      </c>
      <c r="D85" s="6">
        <v>17</v>
      </c>
      <c r="E85" s="17" t="s">
        <v>105</v>
      </c>
      <c r="F85" s="6">
        <f t="shared" si="1"/>
        <v>255</v>
      </c>
      <c r="G85" s="10"/>
    </row>
    <row r="86" spans="1:7">
      <c r="A86" s="12">
        <f t="shared" si="2"/>
        <v>81</v>
      </c>
      <c r="B86" s="16" t="s">
        <v>94</v>
      </c>
      <c r="C86" s="6">
        <v>1</v>
      </c>
      <c r="D86" s="6">
        <v>187</v>
      </c>
      <c r="E86" s="17" t="s">
        <v>105</v>
      </c>
      <c r="F86" s="6">
        <f t="shared" si="1"/>
        <v>187</v>
      </c>
      <c r="G86" s="10"/>
    </row>
    <row r="87" spans="1:7">
      <c r="A87" s="12">
        <f t="shared" si="2"/>
        <v>82</v>
      </c>
      <c r="B87" s="16" t="s">
        <v>95</v>
      </c>
      <c r="C87" s="6">
        <v>1</v>
      </c>
      <c r="D87" s="6">
        <v>103</v>
      </c>
      <c r="E87" s="17" t="s">
        <v>105</v>
      </c>
      <c r="F87" s="6">
        <f t="shared" si="1"/>
        <v>103</v>
      </c>
      <c r="G87" s="10"/>
    </row>
    <row r="88" spans="1:7" ht="76.5" customHeight="1">
      <c r="A88" s="12">
        <f t="shared" si="2"/>
        <v>83</v>
      </c>
      <c r="B88" s="16" t="s">
        <v>44</v>
      </c>
      <c r="C88" s="6">
        <v>20</v>
      </c>
      <c r="D88" s="6">
        <v>84</v>
      </c>
      <c r="E88" s="17" t="s">
        <v>104</v>
      </c>
      <c r="F88" s="6">
        <f t="shared" si="1"/>
        <v>1680</v>
      </c>
      <c r="G88" s="10"/>
    </row>
    <row r="89" spans="1:7" ht="140.25" customHeight="1">
      <c r="A89" s="12">
        <f t="shared" si="2"/>
        <v>84</v>
      </c>
      <c r="B89" s="16" t="s">
        <v>45</v>
      </c>
      <c r="C89" s="6">
        <v>20</v>
      </c>
      <c r="D89" s="6">
        <v>188</v>
      </c>
      <c r="E89" s="17" t="s">
        <v>104</v>
      </c>
      <c r="F89" s="6">
        <f t="shared" si="1"/>
        <v>3760</v>
      </c>
      <c r="G89" s="10"/>
    </row>
    <row r="90" spans="1:7" ht="20.25" customHeight="1">
      <c r="A90" s="12">
        <f t="shared" si="2"/>
        <v>85</v>
      </c>
      <c r="B90" s="16" t="s">
        <v>96</v>
      </c>
      <c r="C90" s="6">
        <v>6</v>
      </c>
      <c r="D90" s="6">
        <v>84</v>
      </c>
      <c r="E90" s="17" t="s">
        <v>104</v>
      </c>
      <c r="F90" s="6">
        <f t="shared" si="1"/>
        <v>504</v>
      </c>
      <c r="G90" s="10"/>
    </row>
    <row r="91" spans="1:7" ht="16.5" customHeight="1">
      <c r="A91" s="12">
        <f t="shared" si="2"/>
        <v>86</v>
      </c>
      <c r="B91" s="16" t="s">
        <v>97</v>
      </c>
      <c r="C91" s="6">
        <v>2</v>
      </c>
      <c r="D91" s="6">
        <v>78</v>
      </c>
      <c r="E91" s="17" t="s">
        <v>104</v>
      </c>
      <c r="F91" s="6">
        <f t="shared" si="1"/>
        <v>156</v>
      </c>
      <c r="G91" s="10"/>
    </row>
    <row r="92" spans="1:7" ht="315.75" customHeight="1">
      <c r="A92" s="12">
        <f t="shared" si="2"/>
        <v>87</v>
      </c>
      <c r="B92" s="16" t="s">
        <v>84</v>
      </c>
      <c r="C92" s="6">
        <v>2</v>
      </c>
      <c r="D92" s="4">
        <v>6679</v>
      </c>
      <c r="E92" s="5" t="s">
        <v>5</v>
      </c>
      <c r="F92" s="6">
        <f t="shared" si="1"/>
        <v>13358</v>
      </c>
      <c r="G92" s="10"/>
    </row>
    <row r="93" spans="1:7" ht="391.5" customHeight="1">
      <c r="A93" s="12">
        <f t="shared" si="2"/>
        <v>88</v>
      </c>
      <c r="B93" s="16" t="s">
        <v>124</v>
      </c>
      <c r="C93" s="6">
        <v>1</v>
      </c>
      <c r="D93" s="4">
        <v>58884</v>
      </c>
      <c r="E93" s="5" t="s">
        <v>5</v>
      </c>
      <c r="F93" s="6">
        <f t="shared" si="1"/>
        <v>58884</v>
      </c>
      <c r="G93" s="10"/>
    </row>
    <row r="94" spans="1:7" ht="318" customHeight="1">
      <c r="A94" s="12">
        <f t="shared" si="2"/>
        <v>89</v>
      </c>
      <c r="B94" s="16" t="s">
        <v>46</v>
      </c>
      <c r="C94" s="6">
        <v>1</v>
      </c>
      <c r="D94" s="4">
        <v>15329</v>
      </c>
      <c r="E94" s="5" t="s">
        <v>5</v>
      </c>
      <c r="F94" s="6">
        <f t="shared" si="1"/>
        <v>15329</v>
      </c>
      <c r="G94" s="10"/>
    </row>
    <row r="95" spans="1:7" ht="60.75" customHeight="1">
      <c r="A95" s="12">
        <f t="shared" si="2"/>
        <v>90</v>
      </c>
      <c r="B95" s="16" t="s">
        <v>77</v>
      </c>
      <c r="C95" s="4">
        <v>2</v>
      </c>
      <c r="D95" s="4">
        <v>430</v>
      </c>
      <c r="E95" s="5" t="s">
        <v>5</v>
      </c>
      <c r="F95" s="6">
        <f t="shared" si="1"/>
        <v>860</v>
      </c>
      <c r="G95" s="10"/>
    </row>
    <row r="96" spans="1:7" ht="61.5" customHeight="1">
      <c r="A96" s="12">
        <f t="shared" si="2"/>
        <v>91</v>
      </c>
      <c r="B96" s="16" t="s">
        <v>47</v>
      </c>
      <c r="C96" s="6">
        <v>2</v>
      </c>
      <c r="D96" s="6">
        <v>484</v>
      </c>
      <c r="E96" s="17" t="s">
        <v>105</v>
      </c>
      <c r="F96" s="6">
        <f t="shared" si="1"/>
        <v>968</v>
      </c>
      <c r="G96" s="10"/>
    </row>
    <row r="97" spans="1:7" ht="45" customHeight="1">
      <c r="A97" s="12">
        <f t="shared" si="2"/>
        <v>92</v>
      </c>
      <c r="B97" s="16" t="s">
        <v>48</v>
      </c>
      <c r="C97" s="6">
        <v>2</v>
      </c>
      <c r="D97" s="6">
        <v>58</v>
      </c>
      <c r="E97" s="17" t="s">
        <v>105</v>
      </c>
      <c r="F97" s="6">
        <f t="shared" si="1"/>
        <v>116</v>
      </c>
      <c r="G97" s="10"/>
    </row>
    <row r="98" spans="1:7" ht="77.25" customHeight="1">
      <c r="A98" s="12">
        <f t="shared" si="2"/>
        <v>93</v>
      </c>
      <c r="B98" s="16" t="s">
        <v>49</v>
      </c>
      <c r="C98" s="6">
        <v>2</v>
      </c>
      <c r="D98" s="6">
        <v>341</v>
      </c>
      <c r="E98" s="17" t="s">
        <v>105</v>
      </c>
      <c r="F98" s="6">
        <f t="shared" si="1"/>
        <v>682</v>
      </c>
      <c r="G98" s="10"/>
    </row>
    <row r="99" spans="1:7">
      <c r="A99" s="12"/>
      <c r="B99" s="35"/>
      <c r="C99" s="74" t="s">
        <v>125</v>
      </c>
      <c r="D99" s="75"/>
      <c r="E99" s="76"/>
      <c r="F99" s="36">
        <f>SUM(F5:F98)</f>
        <v>548344.92011999991</v>
      </c>
    </row>
    <row r="100" spans="1:7">
      <c r="A100" s="12"/>
      <c r="B100" s="64" t="s">
        <v>6</v>
      </c>
      <c r="C100" s="65"/>
      <c r="D100" s="37">
        <v>0.09</v>
      </c>
      <c r="E100" s="38"/>
      <c r="F100" s="39">
        <f>F99*0.09</f>
        <v>49351.042810799991</v>
      </c>
    </row>
    <row r="101" spans="1:7">
      <c r="A101" s="40"/>
      <c r="B101" s="64" t="s">
        <v>7</v>
      </c>
      <c r="C101" s="65"/>
      <c r="D101" s="37">
        <v>0.09</v>
      </c>
      <c r="E101" s="38"/>
      <c r="F101" s="39">
        <f>F99*0.09</f>
        <v>49351.042810799991</v>
      </c>
    </row>
    <row r="102" spans="1:7">
      <c r="A102" s="40"/>
      <c r="B102" s="66" t="s">
        <v>111</v>
      </c>
      <c r="C102" s="67"/>
      <c r="D102" s="68"/>
      <c r="E102" s="38"/>
      <c r="F102" s="39">
        <f>SUM(F99:F101)</f>
        <v>647047.00574159995</v>
      </c>
    </row>
    <row r="103" spans="1:7">
      <c r="A103" s="40"/>
      <c r="B103" s="54" t="s">
        <v>60</v>
      </c>
      <c r="C103" s="55"/>
      <c r="D103" s="46">
        <v>0.01</v>
      </c>
      <c r="E103" s="47"/>
      <c r="F103" s="39">
        <f>F102*0.01</f>
        <v>6470.4700574159997</v>
      </c>
    </row>
    <row r="104" spans="1:7">
      <c r="A104" s="48"/>
      <c r="B104" s="56" t="s">
        <v>132</v>
      </c>
      <c r="C104" s="57"/>
      <c r="D104" s="58"/>
      <c r="E104" s="49"/>
      <c r="F104" s="39">
        <f>SUM(F102:F103)</f>
        <v>653517.47579901596</v>
      </c>
    </row>
    <row r="105" spans="1:7">
      <c r="A105" s="48"/>
      <c r="B105" s="59" t="s">
        <v>133</v>
      </c>
      <c r="C105" s="60"/>
      <c r="D105" s="50">
        <v>0.03</v>
      </c>
      <c r="E105" s="47"/>
      <c r="F105" s="39">
        <f>F102*0.03</f>
        <v>19411.410172247997</v>
      </c>
    </row>
    <row r="106" spans="1:7">
      <c r="A106" s="42"/>
      <c r="B106" s="69" t="s">
        <v>129</v>
      </c>
      <c r="C106" s="70"/>
      <c r="D106" s="71"/>
      <c r="E106" s="38"/>
      <c r="F106" s="39">
        <f>SUM(F104:F105)</f>
        <v>672928.88597126398</v>
      </c>
    </row>
    <row r="107" spans="1:7" ht="15.75" thickBot="1">
      <c r="A107" s="43"/>
      <c r="B107" s="53" t="s">
        <v>50</v>
      </c>
      <c r="C107" s="53"/>
      <c r="D107" s="53"/>
      <c r="E107" s="44"/>
      <c r="F107" s="41">
        <f>ROUND(F106,0)</f>
        <v>672929</v>
      </c>
    </row>
    <row r="108" spans="1:7">
      <c r="F108" s="3"/>
    </row>
    <row r="109" spans="1:7">
      <c r="A109" s="51" t="s">
        <v>134</v>
      </c>
      <c r="B109" s="51"/>
      <c r="C109" s="51"/>
      <c r="D109" s="51"/>
    </row>
    <row r="111" spans="1:7" ht="30" customHeight="1"/>
    <row r="112" spans="1:7" ht="47.25" customHeight="1">
      <c r="B112" s="45" t="s">
        <v>127</v>
      </c>
      <c r="D112" s="52" t="s">
        <v>126</v>
      </c>
      <c r="E112" s="52"/>
      <c r="F112" s="52"/>
    </row>
  </sheetData>
  <mergeCells count="14">
    <mergeCell ref="A1:F1"/>
    <mergeCell ref="B100:C100"/>
    <mergeCell ref="B101:C101"/>
    <mergeCell ref="B102:D102"/>
    <mergeCell ref="B106:D106"/>
    <mergeCell ref="A2:F2"/>
    <mergeCell ref="A3:F3"/>
    <mergeCell ref="C99:E99"/>
    <mergeCell ref="A109:D109"/>
    <mergeCell ref="D112:F112"/>
    <mergeCell ref="B107:D107"/>
    <mergeCell ref="B103:C103"/>
    <mergeCell ref="B104:D104"/>
    <mergeCell ref="B105:C105"/>
  </mergeCells>
  <printOptions horizontalCentered="1"/>
  <pageMargins left="0.11811023622047245" right="0.11811023622047245" top="0.55118110236220474" bottom="0.23622047244094491" header="0.31496062992125984" footer="0.11811023622047245"/>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 MODEL FINAL(CIVIL)</vt:lpstr>
      <vt:lpstr>'F MODEL FINAL(CIVIL)'!Print_Area</vt:lpstr>
      <vt:lpstr>'F MODEL FINAL(CIVIL)'!Print_Titles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2025-07-26T07:11:23Z</dcterms:modified>
</cp:coreProperties>
</file>