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21840" windowHeight="9390"/>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K150" i="1"/>
  <c r="K6"/>
  <c r="K8"/>
  <c r="K13"/>
  <c r="K22"/>
  <c r="K27"/>
  <c r="K30"/>
  <c r="K31"/>
  <c r="K33"/>
  <c r="K37"/>
  <c r="K44"/>
  <c r="K46"/>
  <c r="K47"/>
  <c r="K49"/>
  <c r="K54"/>
  <c r="K57"/>
  <c r="K58"/>
  <c r="K65"/>
  <c r="K67"/>
  <c r="K70"/>
  <c r="K73"/>
  <c r="K75"/>
  <c r="K76"/>
  <c r="K77"/>
  <c r="K78"/>
  <c r="K79"/>
  <c r="K82"/>
  <c r="K83"/>
  <c r="K84"/>
  <c r="K85"/>
  <c r="K86"/>
  <c r="K87"/>
  <c r="K88"/>
  <c r="K89"/>
  <c r="K90"/>
  <c r="K91"/>
  <c r="K92"/>
  <c r="K93"/>
  <c r="K94"/>
  <c r="K95"/>
  <c r="K96"/>
  <c r="K97"/>
  <c r="K98"/>
  <c r="K99"/>
  <c r="K100"/>
  <c r="K101"/>
  <c r="K102"/>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5"/>
  <c r="G8"/>
  <c r="G70" l="1"/>
  <c r="G69"/>
  <c r="G67"/>
  <c r="G65"/>
  <c r="G64"/>
  <c r="G63"/>
  <c r="G62"/>
  <c r="G61"/>
  <c r="G60"/>
  <c r="G57"/>
  <c r="G56"/>
  <c r="G54"/>
  <c r="G53"/>
  <c r="G52"/>
  <c r="G51"/>
  <c r="G46"/>
  <c r="G44"/>
  <c r="G43"/>
  <c r="G42"/>
  <c r="G41"/>
  <c r="G40"/>
  <c r="G39"/>
  <c r="G37"/>
  <c r="G36"/>
  <c r="G35"/>
  <c r="G30"/>
  <c r="G29"/>
  <c r="G27"/>
  <c r="G26"/>
  <c r="G25"/>
  <c r="G24"/>
  <c r="G22"/>
  <c r="G21"/>
  <c r="G20"/>
  <c r="G19"/>
  <c r="G18"/>
  <c r="G17"/>
  <c r="G15"/>
  <c r="G13"/>
  <c r="G12"/>
  <c r="G11"/>
  <c r="G10"/>
  <c r="G5"/>
  <c r="G4"/>
  <c r="A4" i="2"/>
  <c r="A5" s="1"/>
  <c r="A6" s="1"/>
  <c r="A7" s="1"/>
  <c r="A8" s="1"/>
  <c r="A9" s="1"/>
  <c r="A10" s="1"/>
  <c r="A11" s="1"/>
  <c r="A12" s="1"/>
  <c r="A13" s="1"/>
  <c r="A14" s="1"/>
  <c r="A15" s="1"/>
  <c r="A16" s="1"/>
  <c r="A17" s="1"/>
  <c r="A18" s="1"/>
  <c r="A19" s="1"/>
  <c r="A20" s="1"/>
  <c r="A21" s="1"/>
  <c r="A22" s="1"/>
  <c r="A23" s="1"/>
  <c r="A24" s="1"/>
  <c r="A25" s="1"/>
  <c r="F26" l="1"/>
  <c r="F28" s="1"/>
  <c r="F30"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F97" l="1"/>
  <c r="F100" s="1"/>
  <c r="A105" i="1"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2" i="3" l="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 r="K151" i="1" l="1"/>
  <c r="K152"/>
  <c r="K153" l="1"/>
  <c r="K156" s="1"/>
  <c r="K154"/>
  <c r="K155" s="1"/>
  <c r="K157" l="1"/>
</calcChain>
</file>

<file path=xl/sharedStrings.xml><?xml version="1.0" encoding="utf-8"?>
<sst xmlns="http://schemas.openxmlformats.org/spreadsheetml/2006/main" count="475" uniqueCount="263">
  <si>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</si>
  <si>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</si>
  <si>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</si>
  <si>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</si>
  <si>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</si>
  <si>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</si>
  <si>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</si>
  <si>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</si>
  <si>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</si>
  <si>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</si>
  <si>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</si>
  <si>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</si>
  <si>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</si>
  <si>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</si>
  <si>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</si>
  <si>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</si>
  <si>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</si>
  <si>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</si>
  <si>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</si>
  <si>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</si>
  <si>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</si>
  <si>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</si>
  <si>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</si>
  <si>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</si>
  <si>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</si>
  <si>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</si>
  <si>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</si>
  <si>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</si>
  <si>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</si>
  <si>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</si>
  <si>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</si>
  <si>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</si>
  <si>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</si>
  <si>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</si>
  <si>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</si>
  <si>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</si>
  <si>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</si>
  <si>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</si>
  <si>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</si>
  <si>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</si>
  <si>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</si>
  <si>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</si>
  <si>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</si>
  <si>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</si>
  <si>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</si>
  <si>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</si>
  <si>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</si>
  <si>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</si>
  <si>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</si>
  <si>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</si>
  <si>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</si>
  <si>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</si>
  <si>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</si>
  <si>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</si>
  <si>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</si>
  <si>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</si>
  <si>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</si>
  <si>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</si>
  <si>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</si>
  <si>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</si>
  <si>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</si>
  <si>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</si>
  <si>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</si>
  <si>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</si>
  <si>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</si>
  <si>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</si>
  <si>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</si>
  <si>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</si>
  <si>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</si>
  <si>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</si>
  <si>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</si>
  <si>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</si>
  <si>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</si>
  <si>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</si>
  <si>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</si>
  <si>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</si>
  <si>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</si>
  <si>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</si>
  <si>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</si>
  <si>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</si>
  <si>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</si>
  <si>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</si>
  <si>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</si>
  <si>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</si>
  <si>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</si>
  <si>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</si>
  <si>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</si>
  <si>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</si>
  <si>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</si>
  <si>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</si>
  <si>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</si>
  <si>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</si>
  <si>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</si>
  <si>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</si>
  <si>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</si>
  <si>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</si>
  <si>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</si>
  <si>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</si>
  <si>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</si>
  <si>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</si>
  <si>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</si>
  <si>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</si>
  <si>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</si>
  <si>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</si>
  <si>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</si>
  <si>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</si>
  <si>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</si>
  <si>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</si>
  <si>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</si>
  <si>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</si>
  <si>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</si>
  <si>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</si>
  <si>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</si>
  <si>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</si>
  <si>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</si>
  <si>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</si>
  <si>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</si>
  <si>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</si>
  <si>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</si>
  <si>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</si>
  <si>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</si>
  <si>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</si>
  <si>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</si>
  <si>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</si>
  <si>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</si>
  <si>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</si>
  <si>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</si>
  <si>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</si>
  <si>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</si>
  <si>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</si>
  <si>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</si>
  <si>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</si>
  <si>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</si>
  <si>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</si>
  <si>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</si>
  <si>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</si>
  <si>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</si>
  <si>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</si>
  <si>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</si>
  <si>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</si>
  <si>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</si>
  <si>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</si>
  <si>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</si>
  <si>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</si>
  <si>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</si>
  <si>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</si>
  <si>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</si>
  <si>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</si>
  <si>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</si>
  <si>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</si>
  <si>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</si>
  <si>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</si>
  <si>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</si>
  <si>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</si>
  <si>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</si>
  <si>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</si>
  <si>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</si>
  <si>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</si>
  <si>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</si>
  <si>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</si>
  <si>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</si>
  <si>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</si>
  <si>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</si>
  <si>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</si>
  <si>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</si>
  <si>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</si>
  <si>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</si>
  <si>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</si>
  <si>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</si>
  <si>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</si>
  <si>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</si>
  <si>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</si>
  <si>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</si>
  <si>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</si>
  <si>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</si>
  <si>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</si>
  <si>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</si>
  <si>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</si>
  <si>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</si>
  <si>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</si>
  <si>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</si>
  <si>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</si>
  <si>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</si>
  <si>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</si>
  <si>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</si>
  <si>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</si>
  <si>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</si>
  <si>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</si>
  <si>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</si>
  <si>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</si>
  <si>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</si>
  <si>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</si>
  <si>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</si>
  <si>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</si>
  <si>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</si>
  <si>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</si>
  <si>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</si>
  <si>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</si>
  <si>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</si>
  <si>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</si>
  <si>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</si>
  <si>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</si>
  <si>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</si>
  <si>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</si>
  <si>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</si>
  <si>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</si>
  <si>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</si>
  <si>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</si>
  <si>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</si>
  <si>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</si>
  <si>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</si>
  <si>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 OF COMMUNUTY TOILET MODEL NO  - F  NON SCHEDULE WORKS</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</si>
  <si>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</si>
  <si>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</si>
  <si>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</si>
  <si>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</si>
  <si>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</si>
  <si>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</si>
  <si>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</si>
  <si>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</si>
  <si>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</si>
  <si>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</si>
  <si>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</si>
  <si>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</si>
  <si>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</si>
  <si>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</si>
  <si>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</si>
  <si>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</si>
  <si>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</si>
  <si>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</si>
  <si>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</si>
  <si>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</si>
  <si>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</si>
  <si>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</si>
  <si>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</si>
  <si>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</si>
  <si>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</si>
  <si>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</si>
  <si>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</si>
  <si>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</si>
  <si>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</si>
  <si>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</si>
  <si>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</si>
  <si>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</si>
  <si>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</si>
  <si>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</si>
  <si>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</si>
  <si>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</si>
  <si>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</si>
  <si>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</si>
  <si>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</si>
  <si>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</si>
  <si>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</si>
  <si>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</si>
  <si>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</si>
  <si>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</si>
  <si>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</si>
  <si>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</si>
  <si>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</si>
  <si>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</si>
  <si>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</si>
  <si>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cum</t>
  </si>
  <si>
    <r>
      <rPr>
        <b/>
        <sz val="12"/>
        <color theme="1"/>
        <rFont val="Calibri"/>
        <family val="2"/>
        <scheme val="minor"/>
      </rPr>
      <t>NAME OF WORK:- ESTIMATE FOR CONSTRUCTION OF  2 SEATED PUBLIC/COMMUNITY TOILET BLOCK ATAT TUFANGANJ 1 NO. PRIMARY SCHOOL, NEAR WATER RESERVOIR, MAHADEVBARI, P. ID NO-PROP- 011018,  WARD NO. -01, UNDER TUFANGANJ MUNICIPALITY OF WEST BENGAL (MODEL NO -F) TOILET SEATS - 2 NOS AND URINAL - 3 NOS                                                                [Rate As per PWD Building Works Schedule ( Volume 1) With effect from 01.11.2017]</t>
    </r>
    <r>
      <rPr>
        <b/>
        <sz val="11"/>
        <color theme="1"/>
        <rFont val="Calibri"/>
        <family val="2"/>
        <scheme val="minor"/>
      </rPr>
      <t xml:space="preserve">
</t>
    </r>
  </si>
</sst>
</file>

<file path=xl/styles.xml><?xml version="1.0" encoding="utf-8"?>
<styleSheet xmlns="http://schemas.openxmlformats.org/spreadsheetml/2006/main">
  <numFmts count="1">
    <numFmt numFmtId="164" formatCode="0.000"/>
  </numFmts>
  <fonts count="2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12"/>
      <color theme="1"/>
      <name val="Calibri"/>
      <family val="2"/>
      <scheme val="minor"/>
    </font>
  </fonts>
  <fills count="2">
    <fill>
      <patternFill patternType="none"/>
    </fill>
    <fill>
      <patternFill patternType="gray125"/>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155">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0" fontId="4"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18" fillId="0" borderId="0" xfId="0" applyFont="1" applyAlignment="1"/>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2" fontId="14" fillId="0" borderId="2" xfId="0" applyNumberFormat="1" applyFont="1" applyFill="1" applyBorder="1" applyAlignment="1">
      <alignment horizontal="center" vertical="center" shrinkToFit="1"/>
    </xf>
    <xf numFmtId="2" fontId="14" fillId="0" borderId="26" xfId="0" applyNumberFormat="1" applyFont="1" applyFill="1" applyBorder="1" applyAlignment="1">
      <alignment horizontal="center" vertical="center" shrinkToFit="1"/>
    </xf>
    <xf numFmtId="2" fontId="22" fillId="0" borderId="27"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2" fontId="3" fillId="0" borderId="7" xfId="0" applyNumberFormat="1" applyFont="1" applyFill="1" applyBorder="1" applyAlignment="1">
      <alignment horizontal="center" vertical="center" shrinkToFit="1"/>
    </xf>
    <xf numFmtId="2" fontId="14" fillId="0" borderId="7" xfId="0" applyNumberFormat="1" applyFont="1" applyFill="1" applyBorder="1" applyAlignment="1">
      <alignment horizontal="center" vertical="center" shrinkToFit="1"/>
    </xf>
    <xf numFmtId="2" fontId="22" fillId="0" borderId="20" xfId="0" applyNumberFormat="1" applyFont="1" applyFill="1" applyBorder="1" applyAlignment="1">
      <alignment horizontal="center" vertical="center" shrinkToFit="1"/>
    </xf>
    <xf numFmtId="2" fontId="3" fillId="0" borderId="4" xfId="0" applyNumberFormat="1" applyFont="1" applyFill="1" applyBorder="1" applyAlignment="1">
      <alignment horizontal="center" vertical="center" shrinkToFit="1"/>
    </xf>
    <xf numFmtId="2" fontId="5" fillId="0" borderId="1" xfId="0" applyNumberFormat="1" applyFont="1" applyFill="1" applyBorder="1" applyAlignment="1">
      <alignment horizontal="center" vertical="center" shrinkToFit="1"/>
    </xf>
    <xf numFmtId="2" fontId="8" fillId="0" borderId="1" xfId="0" applyNumberFormat="1" applyFont="1" applyFill="1" applyBorder="1" applyAlignment="1">
      <alignment horizontal="center" vertical="center" shrinkToFit="1"/>
    </xf>
    <xf numFmtId="2" fontId="13" fillId="0" borderId="1" xfId="0" applyNumberFormat="1" applyFont="1" applyFill="1" applyBorder="1" applyAlignment="1">
      <alignment horizontal="center" vertical="center" shrinkToFit="1"/>
    </xf>
    <xf numFmtId="9" fontId="3"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shrinkToFit="1"/>
    </xf>
    <xf numFmtId="164" fontId="3" fillId="0" borderId="2" xfId="0" applyNumberFormat="1" applyFont="1" applyFill="1" applyBorder="1" applyAlignment="1">
      <alignment horizontal="center" vertical="center" shrinkToFit="1"/>
    </xf>
    <xf numFmtId="164" fontId="3" fillId="0" borderId="4" xfId="0" applyNumberFormat="1" applyFont="1" applyFill="1" applyBorder="1" applyAlignment="1">
      <alignment horizontal="center" vertical="center" shrinkToFit="1"/>
    </xf>
    <xf numFmtId="164" fontId="3" fillId="0" borderId="6" xfId="0" applyNumberFormat="1" applyFont="1" applyFill="1" applyBorder="1" applyAlignment="1">
      <alignment horizontal="center" vertical="center" shrinkToFit="1"/>
    </xf>
    <xf numFmtId="2" fontId="10" fillId="0" borderId="1" xfId="0" applyNumberFormat="1" applyFont="1" applyFill="1" applyBorder="1" applyAlignment="1">
      <alignment horizontal="center" vertical="center" shrinkToFit="1"/>
    </xf>
    <xf numFmtId="0" fontId="0" fillId="0" borderId="1" xfId="0" applyFill="1" applyBorder="1" applyAlignment="1">
      <alignment horizontal="center" vertical="center" wrapText="1"/>
    </xf>
    <xf numFmtId="0" fontId="4" fillId="0" borderId="1" xfId="0" applyFont="1" applyFill="1" applyBorder="1" applyAlignment="1">
      <alignment horizontal="center" vertical="center" wrapText="1"/>
    </xf>
    <xf numFmtId="2" fontId="0" fillId="0" borderId="1" xfId="0" applyNumberForma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6" xfId="0" applyFill="1" applyBorder="1" applyAlignment="1">
      <alignment horizontal="center" vertical="center" wrapText="1"/>
    </xf>
    <xf numFmtId="164" fontId="0" fillId="0" borderId="1" xfId="0" applyNumberForma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64" fontId="0" fillId="0" borderId="4" xfId="0" applyNumberFormat="1" applyFill="1" applyBorder="1" applyAlignment="1">
      <alignment horizontal="center" vertical="center" wrapText="1"/>
    </xf>
    <xf numFmtId="164" fontId="0" fillId="0" borderId="6" xfId="0" applyNumberFormat="1" applyFill="1" applyBorder="1" applyAlignment="1">
      <alignment horizontal="center" vertical="center" wrapText="1"/>
    </xf>
    <xf numFmtId="0" fontId="6" fillId="0" borderId="2" xfId="0" applyFont="1" applyFill="1" applyBorder="1" applyAlignment="1">
      <alignment horizontal="center" vertical="center" wrapText="1"/>
    </xf>
    <xf numFmtId="2" fontId="14" fillId="0" borderId="1" xfId="0" applyNumberFormat="1" applyFont="1" applyFill="1" applyBorder="1" applyAlignment="1">
      <alignment horizontal="center" vertical="center" shrinkToFit="1"/>
    </xf>
    <xf numFmtId="0" fontId="18" fillId="0" borderId="0" xfId="0" applyFont="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18" fillId="0" borderId="23" xfId="0" applyFont="1" applyFill="1" applyBorder="1" applyAlignment="1">
      <alignment horizontal="center" vertical="top" wrapText="1"/>
    </xf>
    <xf numFmtId="0" fontId="18" fillId="0" borderId="23" xfId="0" applyFont="1"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8"/>
  <sheetViews>
    <sheetView tabSelected="1" topLeftCell="A10" workbookViewId="0">
      <selection activeCell="B127" sqref="B127"/>
    </sheetView>
  </sheetViews>
  <sheetFormatPr defaultColWidth="9.140625" defaultRowHeight="15"/>
  <cols>
    <col min="1" max="1" width="6.28515625" style="12" customWidth="1"/>
    <col min="2" max="2" width="46.5703125" style="11" customWidth="1"/>
    <col min="3" max="3" width="6.42578125" style="12" customWidth="1"/>
    <col min="4" max="4" width="5.5703125" style="12" customWidth="1"/>
    <col min="5" max="5" width="6" style="12" customWidth="1"/>
    <col min="6" max="7" width="6.42578125" style="12" customWidth="1"/>
    <col min="8" max="8" width="8.7109375" style="12" customWidth="1"/>
    <col min="9" max="9" width="7.42578125" style="12" customWidth="1"/>
    <col min="10" max="10" width="11.140625" style="12" customWidth="1"/>
    <col min="11" max="11" width="11.42578125" style="137" customWidth="1"/>
    <col min="12" max="16384" width="9.140625" style="11"/>
  </cols>
  <sheetData>
    <row r="1" spans="1:11" ht="66.75" customHeight="1">
      <c r="A1" s="144" t="s">
        <v>262</v>
      </c>
      <c r="B1" s="145"/>
      <c r="C1" s="145"/>
      <c r="D1" s="145"/>
      <c r="E1" s="145"/>
      <c r="F1" s="145"/>
      <c r="G1" s="145"/>
      <c r="H1" s="145"/>
      <c r="I1" s="145"/>
      <c r="J1" s="145"/>
      <c r="K1" s="145"/>
    </row>
    <row r="2" spans="1:11" s="94" customFormat="1" ht="28.5" customHeight="1">
      <c r="A2" s="95" t="s">
        <v>0</v>
      </c>
      <c r="B2" s="96" t="s">
        <v>230</v>
      </c>
      <c r="C2" s="96" t="s">
        <v>239</v>
      </c>
      <c r="D2" s="96" t="s">
        <v>240</v>
      </c>
      <c r="E2" s="96" t="s">
        <v>241</v>
      </c>
      <c r="F2" s="96" t="s">
        <v>242</v>
      </c>
      <c r="G2" s="96" t="s">
        <v>243</v>
      </c>
      <c r="H2" s="96" t="s">
        <v>244</v>
      </c>
      <c r="I2" s="96" t="s">
        <v>232</v>
      </c>
      <c r="J2" s="96" t="s">
        <v>233</v>
      </c>
      <c r="K2" s="96" t="s">
        <v>234</v>
      </c>
    </row>
    <row r="3" spans="1:11" ht="151.5" customHeight="1">
      <c r="A3" s="13">
        <v>1</v>
      </c>
      <c r="B3" s="1" t="s">
        <v>245</v>
      </c>
      <c r="C3" s="118"/>
      <c r="D3" s="118"/>
      <c r="E3" s="118"/>
      <c r="F3" s="118"/>
      <c r="G3" s="118"/>
      <c r="H3" s="113"/>
      <c r="I3" s="73"/>
      <c r="J3" s="100"/>
      <c r="K3" s="136"/>
    </row>
    <row r="4" spans="1:11" ht="17.25" customHeight="1">
      <c r="A4" s="13"/>
      <c r="B4" s="1" t="s">
        <v>237</v>
      </c>
      <c r="C4" s="118">
        <v>4</v>
      </c>
      <c r="D4" s="124">
        <v>1.2</v>
      </c>
      <c r="E4" s="124">
        <v>1.2</v>
      </c>
      <c r="F4" s="124">
        <v>1</v>
      </c>
      <c r="G4" s="118">
        <f>C4*D4*E4</f>
        <v>5.76</v>
      </c>
      <c r="H4" s="113"/>
      <c r="I4" s="73"/>
      <c r="J4" s="100"/>
      <c r="K4" s="136"/>
    </row>
    <row r="5" spans="1:11" ht="16.5" customHeight="1">
      <c r="A5" s="13"/>
      <c r="B5" s="1" t="s">
        <v>238</v>
      </c>
      <c r="C5" s="118">
        <v>1</v>
      </c>
      <c r="D5" s="124">
        <v>1</v>
      </c>
      <c r="E5" s="124">
        <v>0.375</v>
      </c>
      <c r="F5" s="124">
        <v>0.15</v>
      </c>
      <c r="G5" s="118">
        <f>C5*D5*E5*F5</f>
        <v>5.6249999999999994E-2</v>
      </c>
      <c r="H5" s="113">
        <v>5.8159999999999998</v>
      </c>
      <c r="I5" s="73">
        <v>119.27</v>
      </c>
      <c r="J5" s="100" t="s">
        <v>14</v>
      </c>
      <c r="K5" s="136">
        <f>H5*I5</f>
        <v>693.67431999999997</v>
      </c>
    </row>
    <row r="6" spans="1:11" ht="97.5" customHeight="1">
      <c r="A6" s="13">
        <v>2</v>
      </c>
      <c r="B6" s="2" t="s">
        <v>213</v>
      </c>
      <c r="C6" s="119"/>
      <c r="D6" s="119"/>
      <c r="E6" s="119"/>
      <c r="F6" s="119"/>
      <c r="G6" s="119"/>
      <c r="H6" s="113">
        <v>1.1599999999999999</v>
      </c>
      <c r="I6" s="73">
        <v>77.540000000000006</v>
      </c>
      <c r="J6" s="100" t="s">
        <v>261</v>
      </c>
      <c r="K6" s="136">
        <f t="shared" ref="K6:K67" si="0">H6*I6</f>
        <v>89.946399999999997</v>
      </c>
    </row>
    <row r="7" spans="1:11" ht="93.75" customHeight="1">
      <c r="A7" s="13">
        <v>3</v>
      </c>
      <c r="B7" s="2" t="s">
        <v>196</v>
      </c>
      <c r="C7" s="119"/>
      <c r="D7" s="119"/>
      <c r="E7" s="119"/>
      <c r="F7" s="119"/>
      <c r="G7" s="119"/>
      <c r="H7" s="113"/>
      <c r="I7" s="73"/>
      <c r="J7" s="100"/>
      <c r="K7" s="136"/>
    </row>
    <row r="8" spans="1:11" ht="19.899999999999999" customHeight="1">
      <c r="A8" s="13"/>
      <c r="B8" s="2"/>
      <c r="C8" s="118">
        <v>1</v>
      </c>
      <c r="D8" s="124">
        <v>4.8499999999999996</v>
      </c>
      <c r="E8" s="124">
        <v>2.8250000000000002</v>
      </c>
      <c r="F8" s="124">
        <v>0.32500000000000001</v>
      </c>
      <c r="G8" s="118">
        <f>C8*D8*E8*F8</f>
        <v>4.4529062499999998</v>
      </c>
      <c r="H8" s="113">
        <v>4.4530000000000003</v>
      </c>
      <c r="I8" s="73">
        <v>431.31</v>
      </c>
      <c r="J8" s="100" t="s">
        <v>14</v>
      </c>
      <c r="K8" s="136">
        <f t="shared" si="0"/>
        <v>1920.6234300000001</v>
      </c>
    </row>
    <row r="9" spans="1:11" ht="81" customHeight="1">
      <c r="A9" s="13">
        <v>4</v>
      </c>
      <c r="B9" s="1" t="s">
        <v>247</v>
      </c>
      <c r="C9" s="118"/>
      <c r="D9" s="118"/>
      <c r="E9" s="118"/>
      <c r="F9" s="118"/>
      <c r="G9" s="118"/>
      <c r="H9" s="73"/>
      <c r="I9" s="73"/>
      <c r="J9" s="76"/>
      <c r="K9" s="136"/>
    </row>
    <row r="10" spans="1:11" ht="21" customHeight="1">
      <c r="A10" s="13"/>
      <c r="B10" s="1"/>
      <c r="C10" s="118">
        <v>4</v>
      </c>
      <c r="D10" s="124">
        <v>1.2</v>
      </c>
      <c r="E10" s="124">
        <v>1.2</v>
      </c>
      <c r="F10" s="124"/>
      <c r="G10" s="118">
        <f>C10*D10*E10</f>
        <v>5.76</v>
      </c>
      <c r="H10" s="113"/>
      <c r="I10" s="73"/>
      <c r="J10" s="76"/>
      <c r="K10" s="136"/>
    </row>
    <row r="11" spans="1:11" ht="20.25" customHeight="1">
      <c r="A11" s="13"/>
      <c r="B11" s="1"/>
      <c r="C11" s="118">
        <v>2</v>
      </c>
      <c r="D11" s="124">
        <v>2.5</v>
      </c>
      <c r="E11" s="124">
        <v>0.375</v>
      </c>
      <c r="F11" s="124"/>
      <c r="G11" s="118">
        <f>C11*D11*E11</f>
        <v>1.875</v>
      </c>
      <c r="H11" s="113"/>
      <c r="I11" s="73"/>
      <c r="J11" s="76"/>
      <c r="K11" s="136"/>
    </row>
    <row r="12" spans="1:11" ht="25.5" customHeight="1">
      <c r="A12" s="13"/>
      <c r="B12" s="1"/>
      <c r="C12" s="118">
        <v>1</v>
      </c>
      <c r="D12" s="124">
        <v>1</v>
      </c>
      <c r="E12" s="124">
        <v>0.375</v>
      </c>
      <c r="F12" s="124"/>
      <c r="G12" s="118">
        <f>C12*D12*E12</f>
        <v>0.375</v>
      </c>
      <c r="H12" s="73"/>
      <c r="I12" s="73"/>
      <c r="J12" s="76"/>
      <c r="K12" s="136"/>
    </row>
    <row r="13" spans="1:11" ht="28.5" customHeight="1">
      <c r="A13" s="13"/>
      <c r="B13" s="1"/>
      <c r="C13" s="118">
        <v>1</v>
      </c>
      <c r="D13" s="124">
        <v>4.8499999999999996</v>
      </c>
      <c r="E13" s="124">
        <v>2.8250000000000002</v>
      </c>
      <c r="F13" s="124"/>
      <c r="G13" s="120">
        <f>C13*D13*E13</f>
        <v>13.70125</v>
      </c>
      <c r="H13" s="113">
        <v>21.71</v>
      </c>
      <c r="I13" s="73">
        <v>322</v>
      </c>
      <c r="J13" s="76" t="s">
        <v>246</v>
      </c>
      <c r="K13" s="136">
        <f t="shared" si="0"/>
        <v>6990.62</v>
      </c>
    </row>
    <row r="14" spans="1:11" ht="87.75" customHeight="1">
      <c r="A14" s="41">
        <v>5</v>
      </c>
      <c r="B14" s="92" t="s">
        <v>249</v>
      </c>
      <c r="C14" s="121"/>
      <c r="D14" s="121"/>
      <c r="E14" s="121"/>
      <c r="F14" s="121"/>
      <c r="G14" s="121"/>
      <c r="H14" s="114"/>
      <c r="I14" s="80"/>
      <c r="J14" s="89"/>
      <c r="K14" s="136"/>
    </row>
    <row r="15" spans="1:11" ht="19.5" customHeight="1">
      <c r="A15" s="42"/>
      <c r="B15" s="46"/>
      <c r="C15" s="122">
        <v>4</v>
      </c>
      <c r="D15" s="133">
        <v>1.2</v>
      </c>
      <c r="E15" s="133">
        <v>1.2</v>
      </c>
      <c r="F15" s="133">
        <v>0.15</v>
      </c>
      <c r="G15" s="122">
        <f>C15*D15*E15*F15</f>
        <v>0.86399999999999999</v>
      </c>
      <c r="H15" s="115"/>
      <c r="I15" s="108"/>
      <c r="J15" s="86"/>
      <c r="K15" s="136"/>
    </row>
    <row r="16" spans="1:11" ht="21" customHeight="1">
      <c r="A16" s="44"/>
      <c r="B16" s="21" t="s">
        <v>248</v>
      </c>
      <c r="C16" s="123"/>
      <c r="D16" s="134"/>
      <c r="E16" s="134"/>
      <c r="F16" s="134"/>
      <c r="G16" s="123">
        <v>0.45100000000000001</v>
      </c>
      <c r="H16" s="116"/>
      <c r="I16" s="69"/>
      <c r="J16" s="88"/>
      <c r="K16" s="136"/>
    </row>
    <row r="17" spans="1:11" ht="21" customHeight="1">
      <c r="A17" s="13"/>
      <c r="B17" s="2"/>
      <c r="C17" s="118">
        <v>4</v>
      </c>
      <c r="D17" s="124">
        <v>0.25</v>
      </c>
      <c r="E17" s="124">
        <v>0.25</v>
      </c>
      <c r="F17" s="124">
        <v>3.25</v>
      </c>
      <c r="G17" s="118">
        <f>C17*D17*F17</f>
        <v>3.25</v>
      </c>
      <c r="H17" s="113"/>
      <c r="I17" s="73"/>
      <c r="J17" s="76"/>
      <c r="K17" s="136"/>
    </row>
    <row r="18" spans="1:11" ht="21" customHeight="1">
      <c r="A18" s="13"/>
      <c r="B18" s="2"/>
      <c r="C18" s="118">
        <v>2</v>
      </c>
      <c r="D18" s="124">
        <v>4.5999999999999996</v>
      </c>
      <c r="E18" s="124">
        <v>0.25</v>
      </c>
      <c r="F18" s="124">
        <v>0.25</v>
      </c>
      <c r="G18" s="124">
        <f>C18*D18*E18*F18</f>
        <v>0.57499999999999996</v>
      </c>
      <c r="H18" s="113"/>
      <c r="I18" s="73"/>
      <c r="J18" s="76"/>
      <c r="K18" s="136"/>
    </row>
    <row r="19" spans="1:11" ht="21" customHeight="1">
      <c r="A19" s="13"/>
      <c r="B19" s="2"/>
      <c r="C19" s="118">
        <v>3</v>
      </c>
      <c r="D19" s="124">
        <v>2.3250000000000002</v>
      </c>
      <c r="E19" s="124">
        <v>0.25</v>
      </c>
      <c r="F19" s="124">
        <v>0.25</v>
      </c>
      <c r="G19" s="124">
        <f>C19*D19*E19*F19</f>
        <v>0.43593750000000003</v>
      </c>
      <c r="H19" s="113"/>
      <c r="I19" s="73"/>
      <c r="J19" s="76"/>
      <c r="K19" s="136"/>
    </row>
    <row r="20" spans="1:11" ht="21" customHeight="1">
      <c r="A20" s="13"/>
      <c r="B20" s="2"/>
      <c r="C20" s="118">
        <v>2</v>
      </c>
      <c r="D20" s="124">
        <v>4.5999999999999996</v>
      </c>
      <c r="E20" s="124">
        <v>0.25</v>
      </c>
      <c r="F20" s="124">
        <v>0.15</v>
      </c>
      <c r="G20" s="124">
        <f>C20*D20*E20*F20</f>
        <v>0.34499999999999997</v>
      </c>
      <c r="H20" s="113"/>
      <c r="I20" s="73"/>
      <c r="J20" s="76"/>
      <c r="K20" s="136"/>
    </row>
    <row r="21" spans="1:11" ht="24.75" customHeight="1">
      <c r="A21" s="13"/>
      <c r="B21" s="2"/>
      <c r="C21" s="118">
        <v>3</v>
      </c>
      <c r="D21" s="124">
        <v>2.3250000000000002</v>
      </c>
      <c r="E21" s="124">
        <v>0.25</v>
      </c>
      <c r="F21" s="124">
        <v>0.15</v>
      </c>
      <c r="G21" s="124">
        <f>C21*D21*E21*F21</f>
        <v>0.26156250000000003</v>
      </c>
      <c r="H21" s="113"/>
      <c r="I21" s="73"/>
      <c r="J21" s="100"/>
      <c r="K21" s="136"/>
    </row>
    <row r="22" spans="1:11" ht="21" customHeight="1">
      <c r="A22" s="13"/>
      <c r="B22" s="2"/>
      <c r="C22" s="118">
        <v>1</v>
      </c>
      <c r="D22" s="124">
        <v>4.5999999999999996</v>
      </c>
      <c r="E22" s="124">
        <v>2.3250000000000002</v>
      </c>
      <c r="F22" s="124">
        <v>0.125</v>
      </c>
      <c r="G22" s="124">
        <f>C22*D22*E22*F22</f>
        <v>1.336875</v>
      </c>
      <c r="H22" s="113">
        <v>7.5190000000000001</v>
      </c>
      <c r="I22" s="73">
        <v>6024.24</v>
      </c>
      <c r="J22" s="100" t="s">
        <v>14</v>
      </c>
      <c r="K22" s="136">
        <f t="shared" si="0"/>
        <v>45296.260560000002</v>
      </c>
    </row>
    <row r="23" spans="1:11" ht="162.75" customHeight="1">
      <c r="A23" s="13">
        <v>6</v>
      </c>
      <c r="B23" s="1" t="s">
        <v>198</v>
      </c>
      <c r="C23" s="118"/>
      <c r="D23" s="118"/>
      <c r="E23" s="118"/>
      <c r="F23" s="118"/>
      <c r="G23" s="118"/>
      <c r="H23" s="113"/>
      <c r="I23" s="109"/>
      <c r="J23" s="100"/>
      <c r="K23" s="136"/>
    </row>
    <row r="24" spans="1:11" ht="28.5" customHeight="1">
      <c r="A24" s="13"/>
      <c r="B24" s="1"/>
      <c r="C24" s="118">
        <v>4</v>
      </c>
      <c r="D24" s="124">
        <v>1.2</v>
      </c>
      <c r="E24" s="124">
        <v>1.2</v>
      </c>
      <c r="F24" s="124">
        <v>0.1</v>
      </c>
      <c r="G24" s="118">
        <f>C24*D24*E24*F24</f>
        <v>0.57599999999999996</v>
      </c>
      <c r="H24" s="113"/>
      <c r="I24" s="73"/>
      <c r="J24" s="76"/>
      <c r="K24" s="136"/>
    </row>
    <row r="25" spans="1:11" ht="23.25" customHeight="1">
      <c r="A25" s="13"/>
      <c r="B25" s="1"/>
      <c r="C25" s="118">
        <v>2</v>
      </c>
      <c r="D25" s="124">
        <v>2.5</v>
      </c>
      <c r="E25" s="124">
        <v>0.375</v>
      </c>
      <c r="F25" s="124">
        <v>0.1</v>
      </c>
      <c r="G25" s="118">
        <f>C25*D25*E25*F25</f>
        <v>0.1875</v>
      </c>
      <c r="H25" s="113"/>
      <c r="I25" s="73"/>
      <c r="J25" s="76"/>
      <c r="K25" s="136"/>
    </row>
    <row r="26" spans="1:11" ht="21" customHeight="1">
      <c r="A26" s="13"/>
      <c r="B26" s="1"/>
      <c r="C26" s="118">
        <v>1</v>
      </c>
      <c r="D26" s="124">
        <v>1</v>
      </c>
      <c r="E26" s="124">
        <v>0.375</v>
      </c>
      <c r="F26" s="124">
        <v>0.1</v>
      </c>
      <c r="G26" s="118">
        <f>C26*D26*E26*F26</f>
        <v>3.7500000000000006E-2</v>
      </c>
      <c r="H26" s="73"/>
      <c r="I26" s="73"/>
      <c r="J26" s="76"/>
      <c r="K26" s="136"/>
    </row>
    <row r="27" spans="1:11" ht="24.75" customHeight="1">
      <c r="A27" s="13"/>
      <c r="B27" s="1"/>
      <c r="C27" s="118">
        <v>1</v>
      </c>
      <c r="D27" s="124">
        <v>4.8499999999999996</v>
      </c>
      <c r="E27" s="124">
        <v>2.8250000000000002</v>
      </c>
      <c r="F27" s="124">
        <v>0.1</v>
      </c>
      <c r="G27" s="120">
        <f>C27*D27*E27*F27</f>
        <v>1.370125</v>
      </c>
      <c r="H27" s="113">
        <v>2.1709999999999998</v>
      </c>
      <c r="I27" s="73">
        <v>3261.05</v>
      </c>
      <c r="J27" s="76" t="s">
        <v>246</v>
      </c>
      <c r="K27" s="136">
        <f t="shared" si="0"/>
        <v>7079.7395500000002</v>
      </c>
    </row>
    <row r="28" spans="1:11" ht="270">
      <c r="A28" s="13">
        <v>7</v>
      </c>
      <c r="B28" s="1" t="s">
        <v>199</v>
      </c>
      <c r="C28" s="118"/>
      <c r="D28" s="118"/>
      <c r="E28" s="118"/>
      <c r="F28" s="118"/>
      <c r="G28" s="118"/>
      <c r="H28" s="73"/>
      <c r="I28" s="73"/>
      <c r="J28" s="76"/>
      <c r="K28" s="136"/>
    </row>
    <row r="29" spans="1:11" ht="21" customHeight="1">
      <c r="A29" s="13"/>
      <c r="B29" s="1"/>
      <c r="C29" s="118">
        <v>2</v>
      </c>
      <c r="D29" s="124">
        <v>4.8499999999999996</v>
      </c>
      <c r="E29" s="124">
        <v>0.25</v>
      </c>
      <c r="F29" s="124"/>
      <c r="G29" s="120">
        <f>C29*D29*E29</f>
        <v>2.4249999999999998</v>
      </c>
      <c r="H29" s="73"/>
      <c r="I29" s="73"/>
      <c r="J29" s="76"/>
      <c r="K29" s="136"/>
    </row>
    <row r="30" spans="1:11" ht="21.75" customHeight="1">
      <c r="A30" s="13"/>
      <c r="B30" s="1"/>
      <c r="C30" s="118">
        <v>3</v>
      </c>
      <c r="D30" s="124">
        <v>2.8250000000000002</v>
      </c>
      <c r="E30" s="124">
        <v>0.25</v>
      </c>
      <c r="F30" s="124"/>
      <c r="G30" s="120">
        <f>C30*D30*E30</f>
        <v>2.1187500000000004</v>
      </c>
      <c r="H30" s="113">
        <v>4.55</v>
      </c>
      <c r="I30" s="73">
        <v>203</v>
      </c>
      <c r="J30" s="76" t="s">
        <v>246</v>
      </c>
      <c r="K30" s="136">
        <f t="shared" si="0"/>
        <v>923.65</v>
      </c>
    </row>
    <row r="31" spans="1:11" ht="100.5" customHeight="1">
      <c r="A31" s="13">
        <v>8</v>
      </c>
      <c r="B31" s="1" t="s">
        <v>10</v>
      </c>
      <c r="C31" s="118"/>
      <c r="D31" s="118"/>
      <c r="E31" s="118"/>
      <c r="F31" s="118"/>
      <c r="G31" s="118"/>
      <c r="H31" s="73">
        <v>27</v>
      </c>
      <c r="I31" s="73">
        <v>666.27</v>
      </c>
      <c r="J31" s="76" t="s">
        <v>11</v>
      </c>
      <c r="K31" s="136">
        <f t="shared" si="0"/>
        <v>17989.29</v>
      </c>
    </row>
    <row r="32" spans="1:11" ht="63.75" customHeight="1">
      <c r="A32" s="13">
        <v>9</v>
      </c>
      <c r="B32" s="1" t="s">
        <v>12</v>
      </c>
      <c r="C32" s="118"/>
      <c r="D32" s="118"/>
      <c r="E32" s="118"/>
      <c r="F32" s="118"/>
      <c r="G32" s="118"/>
      <c r="H32" s="73"/>
      <c r="I32" s="73"/>
      <c r="J32" s="76"/>
      <c r="K32" s="136"/>
    </row>
    <row r="33" spans="1:11" ht="23.25" customHeight="1">
      <c r="A33" s="13"/>
      <c r="B33" s="1"/>
      <c r="C33" s="118"/>
      <c r="D33" s="118"/>
      <c r="E33" s="118"/>
      <c r="F33" s="118"/>
      <c r="G33" s="118"/>
      <c r="H33" s="73">
        <v>21.71</v>
      </c>
      <c r="I33" s="73">
        <v>24</v>
      </c>
      <c r="J33" s="76" t="s">
        <v>96</v>
      </c>
      <c r="K33" s="136">
        <f t="shared" si="0"/>
        <v>521.04</v>
      </c>
    </row>
    <row r="34" spans="1:11" ht="127.5" customHeight="1">
      <c r="A34" s="13">
        <v>10</v>
      </c>
      <c r="B34" s="2" t="s">
        <v>250</v>
      </c>
      <c r="C34" s="119"/>
      <c r="D34" s="119"/>
      <c r="E34" s="119"/>
      <c r="F34" s="119"/>
      <c r="G34" s="119"/>
      <c r="H34" s="73"/>
      <c r="I34" s="73"/>
      <c r="J34" s="76"/>
      <c r="K34" s="136"/>
    </row>
    <row r="35" spans="1:11" ht="20.25" customHeight="1">
      <c r="A35" s="13"/>
      <c r="B35" s="2"/>
      <c r="C35" s="118">
        <v>4</v>
      </c>
      <c r="D35" s="124">
        <v>4.8499999999999996</v>
      </c>
      <c r="E35" s="124">
        <v>0.25</v>
      </c>
      <c r="F35" s="124"/>
      <c r="G35" s="120">
        <f>C35*D35*E35</f>
        <v>4.8499999999999996</v>
      </c>
      <c r="H35" s="73"/>
      <c r="I35" s="73"/>
      <c r="J35" s="76"/>
      <c r="K35" s="136"/>
    </row>
    <row r="36" spans="1:11" ht="25.5" customHeight="1">
      <c r="A36" s="13"/>
      <c r="B36" s="2"/>
      <c r="C36" s="118">
        <v>4</v>
      </c>
      <c r="D36" s="124">
        <v>2.8250000000000002</v>
      </c>
      <c r="E36" s="124">
        <v>0.25</v>
      </c>
      <c r="F36" s="124"/>
      <c r="G36" s="120">
        <f>C36*D36*E36</f>
        <v>2.8250000000000002</v>
      </c>
      <c r="H36" s="113"/>
      <c r="I36" s="73"/>
      <c r="J36" s="100"/>
      <c r="K36" s="136"/>
    </row>
    <row r="37" spans="1:11" ht="23.25" customHeight="1">
      <c r="A37" s="13"/>
      <c r="B37" s="2"/>
      <c r="C37" s="118">
        <v>16</v>
      </c>
      <c r="D37" s="124">
        <v>1.2</v>
      </c>
      <c r="E37" s="124">
        <v>0.15</v>
      </c>
      <c r="F37" s="124"/>
      <c r="G37" s="118">
        <f>C37*D37*E37</f>
        <v>2.88</v>
      </c>
      <c r="H37" s="113">
        <v>10.56</v>
      </c>
      <c r="I37" s="73">
        <v>205</v>
      </c>
      <c r="J37" s="76" t="s">
        <v>246</v>
      </c>
      <c r="K37" s="136">
        <f t="shared" si="0"/>
        <v>2164.8000000000002</v>
      </c>
    </row>
    <row r="38" spans="1:11" ht="180">
      <c r="A38" s="13">
        <v>11</v>
      </c>
      <c r="B38" s="2" t="s">
        <v>200</v>
      </c>
      <c r="C38" s="119"/>
      <c r="D38" s="119"/>
      <c r="E38" s="119"/>
      <c r="F38" s="119"/>
      <c r="G38" s="125"/>
      <c r="H38" s="73"/>
      <c r="I38" s="73"/>
      <c r="J38" s="76"/>
      <c r="K38" s="136"/>
    </row>
    <row r="39" spans="1:11" ht="18.75" customHeight="1">
      <c r="A39" s="13"/>
      <c r="B39" s="2"/>
      <c r="C39" s="118">
        <v>1</v>
      </c>
      <c r="D39" s="124">
        <v>4.8499999999999996</v>
      </c>
      <c r="E39" s="124">
        <v>2.8250000000000002</v>
      </c>
      <c r="F39" s="124"/>
      <c r="G39" s="120">
        <f t="shared" ref="G39:G44" si="1">C39*D39*E39</f>
        <v>13.70125</v>
      </c>
      <c r="H39" s="113"/>
      <c r="I39" s="73"/>
      <c r="J39" s="76"/>
      <c r="K39" s="136"/>
    </row>
    <row r="40" spans="1:11" ht="21" customHeight="1">
      <c r="A40" s="13"/>
      <c r="B40" s="2"/>
      <c r="C40" s="118">
        <v>2</v>
      </c>
      <c r="D40" s="124">
        <v>4.8499999999999996</v>
      </c>
      <c r="E40" s="124">
        <v>0.125</v>
      </c>
      <c r="F40" s="124"/>
      <c r="G40" s="120">
        <f t="shared" si="1"/>
        <v>1.2124999999999999</v>
      </c>
      <c r="H40" s="113"/>
      <c r="I40" s="73"/>
      <c r="J40" s="76"/>
      <c r="K40" s="136"/>
    </row>
    <row r="41" spans="1:11" ht="21" customHeight="1">
      <c r="A41" s="13"/>
      <c r="B41" s="2"/>
      <c r="C41" s="118">
        <v>2</v>
      </c>
      <c r="D41" s="124">
        <v>2.8250000000000002</v>
      </c>
      <c r="E41" s="124">
        <v>0.125</v>
      </c>
      <c r="F41" s="124"/>
      <c r="G41" s="120">
        <f t="shared" si="1"/>
        <v>0.70625000000000004</v>
      </c>
      <c r="H41" s="73"/>
      <c r="I41" s="73"/>
      <c r="J41" s="76"/>
      <c r="K41" s="136"/>
    </row>
    <row r="42" spans="1:11" ht="21" customHeight="1">
      <c r="A42" s="13"/>
      <c r="B42" s="2"/>
      <c r="C42" s="118">
        <v>4</v>
      </c>
      <c r="D42" s="124">
        <v>0.55000000000000004</v>
      </c>
      <c r="E42" s="124">
        <v>3</v>
      </c>
      <c r="F42" s="124"/>
      <c r="G42" s="120">
        <f t="shared" si="1"/>
        <v>6.6000000000000005</v>
      </c>
      <c r="H42" s="113"/>
      <c r="I42" s="73"/>
      <c r="J42" s="100"/>
      <c r="K42" s="136"/>
    </row>
    <row r="43" spans="1:11" ht="18.75" customHeight="1">
      <c r="A43" s="13"/>
      <c r="B43" s="2"/>
      <c r="C43" s="118">
        <v>4</v>
      </c>
      <c r="D43" s="124">
        <v>4.8499999999999996</v>
      </c>
      <c r="E43" s="124">
        <v>0.125</v>
      </c>
      <c r="F43" s="124"/>
      <c r="G43" s="120">
        <f t="shared" si="1"/>
        <v>2.4249999999999998</v>
      </c>
      <c r="H43" s="113"/>
      <c r="I43" s="73"/>
      <c r="J43" s="100"/>
      <c r="K43" s="136"/>
    </row>
    <row r="44" spans="1:11" ht="20.25" customHeight="1">
      <c r="A44" s="13"/>
      <c r="B44" s="2"/>
      <c r="C44" s="118">
        <v>4</v>
      </c>
      <c r="D44" s="124">
        <v>2.8250000000000002</v>
      </c>
      <c r="E44" s="124">
        <v>0.125</v>
      </c>
      <c r="F44" s="124"/>
      <c r="G44" s="120">
        <f t="shared" si="1"/>
        <v>1.4125000000000001</v>
      </c>
      <c r="H44" s="113">
        <v>26.06</v>
      </c>
      <c r="I44" s="73">
        <v>328</v>
      </c>
      <c r="J44" s="76" t="s">
        <v>246</v>
      </c>
      <c r="K44" s="136">
        <f t="shared" si="0"/>
        <v>8547.68</v>
      </c>
    </row>
    <row r="45" spans="1:11" ht="146.25" customHeight="1">
      <c r="A45" s="13">
        <v>12</v>
      </c>
      <c r="B45" s="2" t="s">
        <v>251</v>
      </c>
      <c r="C45" s="119"/>
      <c r="D45" s="119"/>
      <c r="E45" s="119"/>
      <c r="F45" s="119"/>
      <c r="G45" s="119"/>
      <c r="H45" s="73"/>
      <c r="I45" s="73"/>
      <c r="J45" s="100"/>
      <c r="K45" s="136"/>
    </row>
    <row r="46" spans="1:11" ht="20.25" customHeight="1">
      <c r="A46" s="13"/>
      <c r="B46" s="2"/>
      <c r="C46" s="118">
        <v>1</v>
      </c>
      <c r="D46" s="124">
        <v>4.8499999999999996</v>
      </c>
      <c r="E46" s="124">
        <v>2.8250000000000002</v>
      </c>
      <c r="F46" s="124"/>
      <c r="G46" s="120">
        <f>C46*D46*E46</f>
        <v>13.70125</v>
      </c>
      <c r="H46" s="113">
        <v>269</v>
      </c>
      <c r="I46" s="73">
        <v>280</v>
      </c>
      <c r="J46" s="76" t="s">
        <v>246</v>
      </c>
      <c r="K46" s="136">
        <f t="shared" si="0"/>
        <v>75320</v>
      </c>
    </row>
    <row r="47" spans="1:11" ht="186.75" customHeight="1">
      <c r="A47" s="13">
        <v>13</v>
      </c>
      <c r="B47" s="2" t="s">
        <v>252</v>
      </c>
      <c r="C47" s="119"/>
      <c r="D47" s="119"/>
      <c r="E47" s="119"/>
      <c r="F47" s="119"/>
      <c r="G47" s="119"/>
      <c r="H47" s="113">
        <v>0.71699999999999997</v>
      </c>
      <c r="I47" s="109">
        <v>59241.18</v>
      </c>
      <c r="J47" s="76" t="s">
        <v>13</v>
      </c>
      <c r="K47" s="136">
        <f t="shared" si="0"/>
        <v>42475.926059999998</v>
      </c>
    </row>
    <row r="48" spans="1:11" ht="132">
      <c r="A48" s="13">
        <v>14</v>
      </c>
      <c r="B48" s="2" t="s">
        <v>253</v>
      </c>
      <c r="C48" s="119"/>
      <c r="D48" s="119"/>
      <c r="E48" s="119"/>
      <c r="F48" s="119"/>
      <c r="G48" s="119"/>
      <c r="H48" s="73"/>
      <c r="I48" s="73"/>
      <c r="J48" s="76"/>
      <c r="K48" s="136"/>
    </row>
    <row r="49" spans="1:14">
      <c r="A49" s="13"/>
      <c r="B49" s="2"/>
      <c r="C49" s="119">
        <v>2</v>
      </c>
      <c r="D49" s="119">
        <v>2.1</v>
      </c>
      <c r="E49" s="125">
        <v>1</v>
      </c>
      <c r="F49" s="119"/>
      <c r="G49" s="119">
        <v>4.2</v>
      </c>
      <c r="H49" s="73">
        <v>4.2</v>
      </c>
      <c r="I49" s="73">
        <v>4351</v>
      </c>
      <c r="J49" s="76"/>
      <c r="K49" s="136">
        <f t="shared" si="0"/>
        <v>18274.2</v>
      </c>
    </row>
    <row r="50" spans="1:14" ht="51">
      <c r="A50" s="13">
        <v>15</v>
      </c>
      <c r="B50" s="18" t="s">
        <v>109</v>
      </c>
      <c r="C50" s="126"/>
      <c r="D50" s="126"/>
      <c r="E50" s="126"/>
      <c r="F50" s="126"/>
      <c r="G50" s="126"/>
      <c r="H50" s="113"/>
      <c r="I50" s="73"/>
      <c r="J50" s="100"/>
      <c r="K50" s="136"/>
    </row>
    <row r="51" spans="1:14" ht="20.25" customHeight="1">
      <c r="A51" s="41"/>
      <c r="B51" s="19"/>
      <c r="C51" s="118">
        <v>2</v>
      </c>
      <c r="D51" s="124">
        <v>4.8499999999999996</v>
      </c>
      <c r="E51" s="124">
        <v>0.25</v>
      </c>
      <c r="F51" s="124">
        <v>0.6</v>
      </c>
      <c r="G51" s="124">
        <f>C51*D51*E51*F51</f>
        <v>1.4549999999999998</v>
      </c>
      <c r="H51" s="113"/>
      <c r="I51" s="73"/>
      <c r="J51" s="76"/>
      <c r="K51" s="136"/>
    </row>
    <row r="52" spans="1:14" ht="19.5" customHeight="1">
      <c r="A52" s="41"/>
      <c r="B52" s="19"/>
      <c r="C52" s="118">
        <v>3</v>
      </c>
      <c r="D52" s="124">
        <v>2.8250000000000002</v>
      </c>
      <c r="E52" s="124">
        <v>0.25</v>
      </c>
      <c r="F52" s="124">
        <v>0.6</v>
      </c>
      <c r="G52" s="124">
        <f>C52*D52*E52*F52</f>
        <v>1.2712500000000002</v>
      </c>
      <c r="H52" s="113"/>
      <c r="I52" s="73"/>
      <c r="J52" s="76"/>
      <c r="K52" s="136"/>
    </row>
    <row r="53" spans="1:14" ht="19.5" customHeight="1">
      <c r="A53" s="41"/>
      <c r="B53" s="19"/>
      <c r="C53" s="118">
        <v>2</v>
      </c>
      <c r="D53" s="124">
        <v>2.5</v>
      </c>
      <c r="E53" s="124">
        <v>0.25</v>
      </c>
      <c r="F53" s="124">
        <v>0.6</v>
      </c>
      <c r="G53" s="124">
        <f>C53*D53*E53*F53</f>
        <v>0.75</v>
      </c>
      <c r="H53" s="113"/>
      <c r="I53" s="73"/>
      <c r="J53" s="100"/>
      <c r="K53" s="136"/>
    </row>
    <row r="54" spans="1:14" ht="21.75" customHeight="1">
      <c r="A54" s="41"/>
      <c r="B54" s="19"/>
      <c r="C54" s="118">
        <v>2</v>
      </c>
      <c r="D54" s="124">
        <v>1</v>
      </c>
      <c r="E54" s="124">
        <v>0.5</v>
      </c>
      <c r="F54" s="124">
        <v>0.3</v>
      </c>
      <c r="G54" s="124">
        <f>C54*D54*E54*F54</f>
        <v>0.3</v>
      </c>
      <c r="H54" s="113">
        <v>3.7759999999999998</v>
      </c>
      <c r="I54" s="73">
        <v>4849.4799999999996</v>
      </c>
      <c r="J54" s="100" t="s">
        <v>14</v>
      </c>
      <c r="K54" s="136">
        <f t="shared" si="0"/>
        <v>18311.636479999997</v>
      </c>
    </row>
    <row r="55" spans="1:14" ht="51">
      <c r="A55" s="41">
        <v>16</v>
      </c>
      <c r="B55" s="19" t="s">
        <v>254</v>
      </c>
      <c r="C55" s="135"/>
      <c r="D55" s="135"/>
      <c r="E55" s="135"/>
      <c r="F55" s="135"/>
      <c r="G55" s="127"/>
      <c r="H55" s="80"/>
      <c r="I55" s="80"/>
      <c r="J55" s="101"/>
      <c r="K55" s="136"/>
      <c r="N55" s="11" t="s">
        <v>202</v>
      </c>
    </row>
    <row r="56" spans="1:14" ht="21.75" customHeight="1">
      <c r="A56" s="42"/>
      <c r="B56" s="93"/>
      <c r="C56" s="118">
        <v>2</v>
      </c>
      <c r="D56" s="124">
        <v>4.8499999999999996</v>
      </c>
      <c r="E56" s="124">
        <v>0.25</v>
      </c>
      <c r="F56" s="124">
        <v>3</v>
      </c>
      <c r="G56" s="124">
        <f>C56*D56*E56*F56</f>
        <v>7.2749999999999995</v>
      </c>
      <c r="H56" s="113"/>
      <c r="I56" s="73"/>
      <c r="J56" s="100"/>
      <c r="K56" s="136"/>
    </row>
    <row r="57" spans="1:14" ht="21" customHeight="1">
      <c r="A57" s="42"/>
      <c r="B57" s="93"/>
      <c r="C57" s="118">
        <v>3</v>
      </c>
      <c r="D57" s="124">
        <v>2.8250000000000002</v>
      </c>
      <c r="E57" s="124">
        <v>0.25</v>
      </c>
      <c r="F57" s="124">
        <v>3</v>
      </c>
      <c r="G57" s="124">
        <f>C57*D57*E57*F57</f>
        <v>6.3562500000000011</v>
      </c>
      <c r="H57" s="113">
        <v>13.631</v>
      </c>
      <c r="I57" s="73">
        <v>5072.4799999999996</v>
      </c>
      <c r="J57" s="100" t="s">
        <v>14</v>
      </c>
      <c r="K57" s="136">
        <f t="shared" si="0"/>
        <v>69142.974879999994</v>
      </c>
    </row>
    <row r="58" spans="1:14" ht="39.75" customHeight="1">
      <c r="A58" s="42">
        <v>17</v>
      </c>
      <c r="B58" s="46" t="s">
        <v>121</v>
      </c>
      <c r="C58" s="128"/>
      <c r="D58" s="128"/>
      <c r="E58" s="128"/>
      <c r="F58" s="128"/>
      <c r="G58" s="128"/>
      <c r="H58" s="108">
        <v>13.7</v>
      </c>
      <c r="I58" s="108">
        <v>21</v>
      </c>
      <c r="J58" s="86" t="s">
        <v>7</v>
      </c>
      <c r="K58" s="136">
        <f t="shared" si="0"/>
        <v>287.7</v>
      </c>
    </row>
    <row r="59" spans="1:14" ht="120">
      <c r="A59" s="44">
        <v>18</v>
      </c>
      <c r="B59" s="21" t="s">
        <v>255</v>
      </c>
      <c r="C59" s="129"/>
      <c r="D59" s="129"/>
      <c r="E59" s="129"/>
      <c r="F59" s="129"/>
      <c r="G59" s="129"/>
      <c r="H59" s="69"/>
      <c r="I59" s="69"/>
      <c r="J59" s="88"/>
      <c r="K59" s="136"/>
    </row>
    <row r="60" spans="1:14" ht="18.75" customHeight="1">
      <c r="A60" s="44"/>
      <c r="B60" s="21"/>
      <c r="C60" s="118">
        <v>2</v>
      </c>
      <c r="D60" s="124">
        <v>4.8499999999999996</v>
      </c>
      <c r="E60" s="124">
        <v>3.75</v>
      </c>
      <c r="F60" s="124"/>
      <c r="G60" s="120">
        <f t="shared" ref="G60:G65" si="2">C60*D60*E60</f>
        <v>36.375</v>
      </c>
      <c r="H60" s="69"/>
      <c r="I60" s="69"/>
      <c r="J60" s="88"/>
      <c r="K60" s="136"/>
    </row>
    <row r="61" spans="1:14" ht="18.75" customHeight="1">
      <c r="A61" s="44"/>
      <c r="B61" s="21"/>
      <c r="C61" s="118">
        <v>2</v>
      </c>
      <c r="D61" s="124">
        <v>2.8250000000000002</v>
      </c>
      <c r="E61" s="124">
        <v>3.75</v>
      </c>
      <c r="F61" s="124"/>
      <c r="G61" s="120">
        <f t="shared" si="2"/>
        <v>21.1875</v>
      </c>
      <c r="H61" s="69"/>
      <c r="I61" s="69"/>
      <c r="J61" s="88"/>
      <c r="K61" s="136"/>
    </row>
    <row r="62" spans="1:14" ht="20.25" customHeight="1">
      <c r="A62" s="44"/>
      <c r="B62" s="21"/>
      <c r="C62" s="118">
        <v>2</v>
      </c>
      <c r="D62" s="124">
        <v>4.8499999999999996</v>
      </c>
      <c r="E62" s="124">
        <v>3</v>
      </c>
      <c r="F62" s="124"/>
      <c r="G62" s="120">
        <f t="shared" si="2"/>
        <v>29.099999999999998</v>
      </c>
      <c r="H62" s="73"/>
      <c r="I62" s="73"/>
      <c r="J62" s="76"/>
      <c r="K62" s="136"/>
    </row>
    <row r="63" spans="1:14" ht="18.75" customHeight="1">
      <c r="A63" s="44"/>
      <c r="B63" s="21"/>
      <c r="C63" s="118">
        <v>2</v>
      </c>
      <c r="D63" s="124">
        <v>2.8250000000000002</v>
      </c>
      <c r="E63" s="124">
        <v>3</v>
      </c>
      <c r="F63" s="124"/>
      <c r="G63" s="120">
        <f t="shared" si="2"/>
        <v>16.950000000000003</v>
      </c>
      <c r="H63" s="113"/>
      <c r="I63" s="73"/>
      <c r="J63" s="100"/>
      <c r="K63" s="136"/>
    </row>
    <row r="64" spans="1:14" ht="19.5" customHeight="1">
      <c r="A64" s="44"/>
      <c r="B64" s="21"/>
      <c r="C64" s="118">
        <v>4</v>
      </c>
      <c r="D64" s="124">
        <v>1.6</v>
      </c>
      <c r="E64" s="124">
        <v>3</v>
      </c>
      <c r="F64" s="124"/>
      <c r="G64" s="120">
        <f t="shared" si="2"/>
        <v>19.200000000000003</v>
      </c>
      <c r="H64" s="113"/>
      <c r="I64" s="73"/>
      <c r="J64" s="100"/>
      <c r="K64" s="136"/>
    </row>
    <row r="65" spans="1:11" ht="20.25" customHeight="1">
      <c r="A65" s="44"/>
      <c r="B65" s="21"/>
      <c r="C65" s="118">
        <v>2</v>
      </c>
      <c r="D65" s="124">
        <v>2.3250000000000002</v>
      </c>
      <c r="E65" s="124">
        <v>3</v>
      </c>
      <c r="F65" s="124"/>
      <c r="G65" s="120">
        <f t="shared" si="2"/>
        <v>13.950000000000001</v>
      </c>
      <c r="H65" s="113">
        <v>136.56</v>
      </c>
      <c r="I65" s="73">
        <v>138.46</v>
      </c>
      <c r="J65" s="76" t="s">
        <v>246</v>
      </c>
      <c r="K65" s="136">
        <f t="shared" si="0"/>
        <v>18908.097600000001</v>
      </c>
    </row>
    <row r="66" spans="1:11" ht="120">
      <c r="A66" s="13">
        <v>19</v>
      </c>
      <c r="B66" s="2" t="s">
        <v>256</v>
      </c>
      <c r="C66" s="119"/>
      <c r="D66" s="119"/>
      <c r="E66" s="119"/>
      <c r="F66" s="119"/>
      <c r="G66" s="125"/>
      <c r="H66" s="73"/>
      <c r="I66" s="73"/>
      <c r="J66" s="76"/>
      <c r="K66" s="136"/>
    </row>
    <row r="67" spans="1:11">
      <c r="A67" s="13"/>
      <c r="B67" s="2"/>
      <c r="C67" s="118">
        <v>1</v>
      </c>
      <c r="D67" s="124">
        <v>4.8499999999999996</v>
      </c>
      <c r="E67" s="124">
        <v>2.8250000000000002</v>
      </c>
      <c r="F67" s="124"/>
      <c r="G67" s="120">
        <f>C67*D67*E67</f>
        <v>13.70125</v>
      </c>
      <c r="H67" s="113">
        <v>13.7</v>
      </c>
      <c r="I67" s="73">
        <v>123.46</v>
      </c>
      <c r="J67" s="76" t="s">
        <v>246</v>
      </c>
      <c r="K67" s="136">
        <f t="shared" si="0"/>
        <v>1691.4019999999998</v>
      </c>
    </row>
    <row r="68" spans="1:11" ht="48">
      <c r="A68" s="13">
        <v>20</v>
      </c>
      <c r="B68" s="2" t="s">
        <v>257</v>
      </c>
      <c r="C68" s="119"/>
      <c r="D68" s="119"/>
      <c r="E68" s="119"/>
      <c r="F68" s="119"/>
      <c r="G68" s="119"/>
      <c r="H68" s="73"/>
      <c r="I68" s="73"/>
      <c r="J68" s="76"/>
      <c r="K68" s="136"/>
    </row>
    <row r="69" spans="1:11">
      <c r="A69" s="13"/>
      <c r="B69" s="2"/>
      <c r="C69" s="118">
        <v>2</v>
      </c>
      <c r="D69" s="124">
        <v>4.8499999999999996</v>
      </c>
      <c r="E69" s="124">
        <v>0.75</v>
      </c>
      <c r="F69" s="124"/>
      <c r="G69" s="120">
        <f>C69*D69*E69</f>
        <v>7.2749999999999995</v>
      </c>
      <c r="H69" s="113"/>
      <c r="I69" s="73"/>
      <c r="J69" s="100"/>
      <c r="K69" s="136"/>
    </row>
    <row r="70" spans="1:11">
      <c r="A70" s="13"/>
      <c r="B70" s="2"/>
      <c r="C70" s="118">
        <v>2</v>
      </c>
      <c r="D70" s="124">
        <v>2.8250000000000002</v>
      </c>
      <c r="E70" s="124">
        <v>0.75</v>
      </c>
      <c r="F70" s="124"/>
      <c r="G70" s="120">
        <f>C70*D70*E70</f>
        <v>4.2375000000000007</v>
      </c>
      <c r="H70" s="113">
        <v>11.51</v>
      </c>
      <c r="I70" s="73">
        <v>32.71</v>
      </c>
      <c r="J70" s="76" t="s">
        <v>246</v>
      </c>
      <c r="K70" s="136">
        <f t="shared" ref="K70:K133" si="3">H70*I70</f>
        <v>376.49209999999999</v>
      </c>
    </row>
    <row r="71" spans="1:11" ht="120">
      <c r="A71" s="13">
        <v>21</v>
      </c>
      <c r="B71" s="2" t="s">
        <v>259</v>
      </c>
      <c r="C71" s="119"/>
      <c r="D71" s="119"/>
      <c r="E71" s="119"/>
      <c r="F71" s="119"/>
      <c r="G71" s="119"/>
      <c r="H71" s="73"/>
      <c r="I71" s="73"/>
      <c r="J71" s="76"/>
      <c r="K71" s="136"/>
    </row>
    <row r="72" spans="1:11">
      <c r="A72" s="13"/>
      <c r="B72" s="2"/>
      <c r="C72" s="119">
        <v>4</v>
      </c>
      <c r="D72" s="125">
        <v>2.1</v>
      </c>
      <c r="E72" s="119"/>
      <c r="F72" s="119"/>
      <c r="G72" s="125">
        <v>8.4</v>
      </c>
      <c r="H72" s="73"/>
      <c r="I72" s="73"/>
      <c r="J72" s="76"/>
      <c r="K72" s="136"/>
    </row>
    <row r="73" spans="1:11">
      <c r="A73" s="13"/>
      <c r="B73" s="2"/>
      <c r="C73" s="119">
        <v>2</v>
      </c>
      <c r="D73" s="119">
        <v>0.75</v>
      </c>
      <c r="E73" s="119"/>
      <c r="F73" s="119"/>
      <c r="G73" s="125">
        <v>1.5</v>
      </c>
      <c r="H73" s="73">
        <v>9.9</v>
      </c>
      <c r="I73" s="73">
        <v>497</v>
      </c>
      <c r="J73" s="76" t="s">
        <v>258</v>
      </c>
      <c r="K73" s="136">
        <f t="shared" si="3"/>
        <v>4920.3</v>
      </c>
    </row>
    <row r="74" spans="1:11" ht="108">
      <c r="A74" s="13">
        <v>22</v>
      </c>
      <c r="B74" s="2" t="s">
        <v>203</v>
      </c>
      <c r="C74" s="119"/>
      <c r="D74" s="119"/>
      <c r="E74" s="119"/>
      <c r="F74" s="119"/>
      <c r="G74" s="119"/>
      <c r="H74" s="73"/>
      <c r="I74" s="73"/>
      <c r="J74" s="76"/>
      <c r="K74" s="136"/>
    </row>
    <row r="75" spans="1:11">
      <c r="A75" s="13"/>
      <c r="B75" s="2"/>
      <c r="C75" s="119">
        <v>2</v>
      </c>
      <c r="D75" s="119">
        <v>2.1</v>
      </c>
      <c r="E75" s="119">
        <v>0.75</v>
      </c>
      <c r="F75" s="119"/>
      <c r="G75" s="119">
        <v>3.15</v>
      </c>
      <c r="H75" s="73">
        <v>3.15</v>
      </c>
      <c r="I75" s="73">
        <v>2581</v>
      </c>
      <c r="J75" s="76" t="s">
        <v>97</v>
      </c>
      <c r="K75" s="136">
        <f t="shared" si="3"/>
        <v>8130.15</v>
      </c>
    </row>
    <row r="76" spans="1:11" ht="72">
      <c r="A76" s="13">
        <v>23</v>
      </c>
      <c r="B76" s="2" t="s">
        <v>122</v>
      </c>
      <c r="C76" s="119"/>
      <c r="D76" s="119"/>
      <c r="E76" s="119"/>
      <c r="F76" s="119"/>
      <c r="G76" s="119"/>
      <c r="H76" s="73">
        <v>5</v>
      </c>
      <c r="I76" s="73">
        <v>84</v>
      </c>
      <c r="J76" s="76" t="s">
        <v>18</v>
      </c>
      <c r="K76" s="136">
        <f t="shared" si="3"/>
        <v>420</v>
      </c>
    </row>
    <row r="77" spans="1:11" ht="48">
      <c r="A77" s="13">
        <v>24</v>
      </c>
      <c r="B77" s="2" t="s">
        <v>123</v>
      </c>
      <c r="C77" s="119"/>
      <c r="D77" s="119"/>
      <c r="E77" s="119"/>
      <c r="F77" s="119"/>
      <c r="G77" s="119"/>
      <c r="H77" s="73">
        <v>15</v>
      </c>
      <c r="I77" s="73">
        <v>66</v>
      </c>
      <c r="J77" s="76" t="s">
        <v>18</v>
      </c>
      <c r="K77" s="136">
        <f t="shared" si="3"/>
        <v>990</v>
      </c>
    </row>
    <row r="78" spans="1:11" ht="60">
      <c r="A78" s="13">
        <v>25</v>
      </c>
      <c r="B78" s="2" t="s">
        <v>124</v>
      </c>
      <c r="C78" s="119"/>
      <c r="D78" s="119"/>
      <c r="E78" s="119"/>
      <c r="F78" s="119"/>
      <c r="G78" s="119"/>
      <c r="H78" s="73">
        <v>10</v>
      </c>
      <c r="I78" s="73">
        <v>87</v>
      </c>
      <c r="J78" s="76" t="s">
        <v>18</v>
      </c>
      <c r="K78" s="136">
        <f t="shared" si="3"/>
        <v>870</v>
      </c>
    </row>
    <row r="79" spans="1:11" ht="60.75" customHeight="1">
      <c r="A79" s="13">
        <v>26</v>
      </c>
      <c r="B79" s="2" t="s">
        <v>125</v>
      </c>
      <c r="C79" s="119"/>
      <c r="D79" s="119"/>
      <c r="E79" s="119"/>
      <c r="F79" s="119"/>
      <c r="G79" s="119"/>
      <c r="H79" s="73">
        <v>2</v>
      </c>
      <c r="I79" s="73">
        <v>159</v>
      </c>
      <c r="J79" s="76" t="s">
        <v>18</v>
      </c>
      <c r="K79" s="136">
        <f t="shared" si="3"/>
        <v>318</v>
      </c>
    </row>
    <row r="80" spans="1:11" ht="165">
      <c r="A80" s="13">
        <v>27</v>
      </c>
      <c r="B80" s="1" t="s">
        <v>260</v>
      </c>
      <c r="C80" s="118"/>
      <c r="D80" s="118"/>
      <c r="E80" s="118"/>
      <c r="F80" s="118"/>
      <c r="G80" s="118"/>
      <c r="H80" s="73"/>
      <c r="I80" s="73"/>
      <c r="J80" s="76"/>
      <c r="K80" s="136"/>
    </row>
    <row r="81" spans="1:11">
      <c r="A81" s="13"/>
      <c r="B81" s="1"/>
      <c r="C81" s="118">
        <v>1</v>
      </c>
      <c r="D81" s="118">
        <v>1</v>
      </c>
      <c r="E81" s="118">
        <v>2.125</v>
      </c>
      <c r="F81" s="118">
        <v>2.13</v>
      </c>
      <c r="G81" s="118"/>
      <c r="H81" s="73"/>
      <c r="I81" s="73"/>
      <c r="J81" s="76"/>
      <c r="K81" s="136"/>
    </row>
    <row r="82" spans="1:11">
      <c r="A82" s="13"/>
      <c r="B82" s="1"/>
      <c r="C82" s="118">
        <v>1</v>
      </c>
      <c r="D82" s="118">
        <v>2</v>
      </c>
      <c r="E82" s="118">
        <v>1</v>
      </c>
      <c r="F82" s="120">
        <v>2</v>
      </c>
      <c r="G82" s="118">
        <v>4.13</v>
      </c>
      <c r="H82" s="73">
        <v>4.13</v>
      </c>
      <c r="I82" s="73">
        <v>463</v>
      </c>
      <c r="J82" s="76" t="s">
        <v>97</v>
      </c>
      <c r="K82" s="136">
        <f t="shared" si="3"/>
        <v>1912.19</v>
      </c>
    </row>
    <row r="83" spans="1:11" ht="63" customHeight="1">
      <c r="A83" s="13">
        <v>28</v>
      </c>
      <c r="B83" s="2" t="s">
        <v>204</v>
      </c>
      <c r="C83" s="119"/>
      <c r="D83" s="119"/>
      <c r="E83" s="119"/>
      <c r="F83" s="119"/>
      <c r="G83" s="119"/>
      <c r="H83" s="73">
        <v>150.26</v>
      </c>
      <c r="I83" s="73">
        <v>122</v>
      </c>
      <c r="J83" s="76" t="s">
        <v>7</v>
      </c>
      <c r="K83" s="136">
        <f t="shared" si="3"/>
        <v>18331.719999999998</v>
      </c>
    </row>
    <row r="84" spans="1:11" ht="165">
      <c r="A84" s="13">
        <v>29</v>
      </c>
      <c r="B84" s="1" t="s">
        <v>207</v>
      </c>
      <c r="C84" s="118"/>
      <c r="D84" s="118"/>
      <c r="E84" s="118"/>
      <c r="F84" s="118"/>
      <c r="G84" s="118"/>
      <c r="H84" s="73">
        <v>66.03</v>
      </c>
      <c r="I84" s="73">
        <v>44.2</v>
      </c>
      <c r="J84" s="76" t="s">
        <v>98</v>
      </c>
      <c r="K84" s="136">
        <f t="shared" si="3"/>
        <v>2918.5260000000003</v>
      </c>
    </row>
    <row r="85" spans="1:11" ht="75">
      <c r="A85" s="13">
        <v>30</v>
      </c>
      <c r="B85" s="23" t="s">
        <v>99</v>
      </c>
      <c r="C85" s="130"/>
      <c r="D85" s="130"/>
      <c r="E85" s="130"/>
      <c r="F85" s="130"/>
      <c r="G85" s="130"/>
      <c r="H85" s="73">
        <v>66.06</v>
      </c>
      <c r="I85" s="73">
        <v>49</v>
      </c>
      <c r="J85" s="102" t="s">
        <v>98</v>
      </c>
      <c r="K85" s="136">
        <f t="shared" si="3"/>
        <v>3236.94</v>
      </c>
    </row>
    <row r="86" spans="1:11" ht="165">
      <c r="A86" s="13">
        <v>31</v>
      </c>
      <c r="B86" s="1" t="s">
        <v>208</v>
      </c>
      <c r="C86" s="118"/>
      <c r="D86" s="118"/>
      <c r="E86" s="118"/>
      <c r="F86" s="118"/>
      <c r="G86" s="118"/>
      <c r="H86" s="73">
        <v>57.7</v>
      </c>
      <c r="I86" s="73">
        <v>45.1</v>
      </c>
      <c r="J86" s="102" t="s">
        <v>98</v>
      </c>
      <c r="K86" s="136">
        <f t="shared" si="3"/>
        <v>2602.2700000000004</v>
      </c>
    </row>
    <row r="87" spans="1:11" ht="165">
      <c r="A87" s="13">
        <v>32</v>
      </c>
      <c r="B87" s="1" t="s">
        <v>126</v>
      </c>
      <c r="C87" s="118"/>
      <c r="D87" s="118"/>
      <c r="E87" s="118"/>
      <c r="F87" s="118"/>
      <c r="G87" s="118"/>
      <c r="H87" s="73">
        <v>57.7</v>
      </c>
      <c r="I87" s="73">
        <v>67</v>
      </c>
      <c r="J87" s="102" t="s">
        <v>98</v>
      </c>
      <c r="K87" s="136">
        <f t="shared" si="3"/>
        <v>3865.9</v>
      </c>
    </row>
    <row r="88" spans="1:11" ht="50.25" customHeight="1">
      <c r="A88" s="13">
        <v>33</v>
      </c>
      <c r="B88" s="2" t="s">
        <v>127</v>
      </c>
      <c r="C88" s="119"/>
      <c r="D88" s="119"/>
      <c r="E88" s="119"/>
      <c r="F88" s="119"/>
      <c r="G88" s="119"/>
      <c r="H88" s="73">
        <v>6.35</v>
      </c>
      <c r="I88" s="73">
        <v>38</v>
      </c>
      <c r="J88" s="76" t="s">
        <v>7</v>
      </c>
      <c r="K88" s="136">
        <f t="shared" si="3"/>
        <v>241.29999999999998</v>
      </c>
    </row>
    <row r="89" spans="1:11" ht="120">
      <c r="A89" s="13">
        <v>34</v>
      </c>
      <c r="B89" s="2" t="s">
        <v>128</v>
      </c>
      <c r="C89" s="119"/>
      <c r="D89" s="119"/>
      <c r="E89" s="119"/>
      <c r="F89" s="119"/>
      <c r="G89" s="119"/>
      <c r="H89" s="73">
        <v>6.35</v>
      </c>
      <c r="I89" s="73">
        <v>81</v>
      </c>
      <c r="J89" s="76" t="s">
        <v>7</v>
      </c>
      <c r="K89" s="136">
        <f t="shared" si="3"/>
        <v>514.35</v>
      </c>
    </row>
    <row r="90" spans="1:11" ht="133.5" customHeight="1">
      <c r="A90" s="13">
        <v>35</v>
      </c>
      <c r="B90" s="2" t="s">
        <v>206</v>
      </c>
      <c r="C90" s="119"/>
      <c r="D90" s="119"/>
      <c r="E90" s="119"/>
      <c r="F90" s="119"/>
      <c r="G90" s="119"/>
      <c r="H90" s="113">
        <v>0.14399999999999999</v>
      </c>
      <c r="I90" s="73">
        <v>10021</v>
      </c>
      <c r="J90" s="76" t="s">
        <v>21</v>
      </c>
      <c r="K90" s="136">
        <f t="shared" si="3"/>
        <v>1443.0239999999999</v>
      </c>
    </row>
    <row r="91" spans="1:11" ht="48">
      <c r="A91" s="13">
        <v>36</v>
      </c>
      <c r="B91" s="2" t="s">
        <v>129</v>
      </c>
      <c r="C91" s="119"/>
      <c r="D91" s="119"/>
      <c r="E91" s="119"/>
      <c r="F91" s="119"/>
      <c r="G91" s="119"/>
      <c r="H91" s="73">
        <v>5.64</v>
      </c>
      <c r="I91" s="73">
        <v>29</v>
      </c>
      <c r="J91" s="76" t="s">
        <v>7</v>
      </c>
      <c r="K91" s="136">
        <f t="shared" si="3"/>
        <v>163.56</v>
      </c>
    </row>
    <row r="92" spans="1:11" ht="84">
      <c r="A92" s="13">
        <v>37</v>
      </c>
      <c r="B92" s="2" t="s">
        <v>130</v>
      </c>
      <c r="C92" s="119"/>
      <c r="D92" s="119"/>
      <c r="E92" s="119"/>
      <c r="F92" s="119"/>
      <c r="G92" s="119"/>
      <c r="H92" s="73">
        <v>5.64</v>
      </c>
      <c r="I92" s="73">
        <v>79</v>
      </c>
      <c r="J92" s="76" t="s">
        <v>7</v>
      </c>
      <c r="K92" s="136">
        <f t="shared" si="3"/>
        <v>445.56</v>
      </c>
    </row>
    <row r="93" spans="1:11" ht="327" customHeight="1">
      <c r="A93" s="13">
        <v>38</v>
      </c>
      <c r="B93" s="2" t="s">
        <v>205</v>
      </c>
      <c r="C93" s="119"/>
      <c r="D93" s="119"/>
      <c r="E93" s="119"/>
      <c r="F93" s="119"/>
      <c r="G93" s="119"/>
      <c r="H93" s="73">
        <v>13.7</v>
      </c>
      <c r="I93" s="73">
        <v>1688</v>
      </c>
      <c r="J93" s="76" t="s">
        <v>7</v>
      </c>
      <c r="K93" s="136">
        <f t="shared" si="3"/>
        <v>23125.599999999999</v>
      </c>
    </row>
    <row r="94" spans="1:11" ht="192" customHeight="1">
      <c r="A94" s="13">
        <v>39</v>
      </c>
      <c r="B94" s="2" t="s">
        <v>209</v>
      </c>
      <c r="C94" s="119"/>
      <c r="D94" s="119"/>
      <c r="E94" s="119"/>
      <c r="F94" s="119"/>
      <c r="G94" s="119"/>
      <c r="H94" s="73">
        <v>60.05</v>
      </c>
      <c r="I94" s="73">
        <v>1036</v>
      </c>
      <c r="J94" s="76" t="s">
        <v>7</v>
      </c>
      <c r="K94" s="136">
        <f t="shared" si="3"/>
        <v>62211.799999999996</v>
      </c>
    </row>
    <row r="95" spans="1:11" ht="169.5" customHeight="1">
      <c r="A95" s="13">
        <v>40</v>
      </c>
      <c r="B95" s="2" t="s">
        <v>131</v>
      </c>
      <c r="C95" s="119"/>
      <c r="D95" s="119"/>
      <c r="E95" s="119"/>
      <c r="F95" s="119"/>
      <c r="G95" s="119"/>
      <c r="H95" s="73">
        <v>6.5</v>
      </c>
      <c r="I95" s="73">
        <v>183</v>
      </c>
      <c r="J95" s="76" t="s">
        <v>24</v>
      </c>
      <c r="K95" s="136">
        <f t="shared" si="3"/>
        <v>1189.5</v>
      </c>
    </row>
    <row r="96" spans="1:11" ht="33.75" customHeight="1">
      <c r="A96" s="13">
        <v>41</v>
      </c>
      <c r="B96" s="24" t="s">
        <v>25</v>
      </c>
      <c r="C96" s="131"/>
      <c r="D96" s="131"/>
      <c r="E96" s="131"/>
      <c r="F96" s="131"/>
      <c r="G96" s="131"/>
      <c r="H96" s="73">
        <v>7.2</v>
      </c>
      <c r="I96" s="73">
        <v>658</v>
      </c>
      <c r="J96" s="76" t="s">
        <v>24</v>
      </c>
      <c r="K96" s="136">
        <f t="shared" si="3"/>
        <v>4737.6000000000004</v>
      </c>
    </row>
    <row r="97" spans="1:11" ht="36" customHeight="1">
      <c r="A97" s="13">
        <v>42</v>
      </c>
      <c r="B97" s="24" t="s">
        <v>26</v>
      </c>
      <c r="C97" s="131"/>
      <c r="D97" s="131"/>
      <c r="E97" s="131"/>
      <c r="F97" s="131"/>
      <c r="G97" s="131"/>
      <c r="H97" s="73">
        <v>6.48</v>
      </c>
      <c r="I97" s="73">
        <v>263</v>
      </c>
      <c r="J97" s="76" t="s">
        <v>24</v>
      </c>
      <c r="K97" s="136">
        <f t="shared" si="3"/>
        <v>1704.24</v>
      </c>
    </row>
    <row r="98" spans="1:11" ht="66" customHeight="1">
      <c r="A98" s="13">
        <v>43</v>
      </c>
      <c r="B98" s="2" t="s">
        <v>132</v>
      </c>
      <c r="C98" s="119"/>
      <c r="D98" s="119"/>
      <c r="E98" s="119"/>
      <c r="F98" s="119"/>
      <c r="G98" s="119"/>
      <c r="H98" s="73">
        <v>1.08</v>
      </c>
      <c r="I98" s="73">
        <v>585</v>
      </c>
      <c r="J98" s="76" t="s">
        <v>27</v>
      </c>
      <c r="K98" s="136">
        <f t="shared" si="3"/>
        <v>631.80000000000007</v>
      </c>
    </row>
    <row r="99" spans="1:11" ht="66" customHeight="1">
      <c r="A99" s="13">
        <v>44</v>
      </c>
      <c r="B99" s="2" t="s">
        <v>133</v>
      </c>
      <c r="C99" s="119"/>
      <c r="D99" s="119"/>
      <c r="E99" s="119"/>
      <c r="F99" s="119"/>
      <c r="G99" s="119"/>
      <c r="H99" s="73">
        <v>450</v>
      </c>
      <c r="I99" s="73">
        <v>12</v>
      </c>
      <c r="J99" s="76" t="s">
        <v>18</v>
      </c>
      <c r="K99" s="136">
        <f t="shared" si="3"/>
        <v>5400</v>
      </c>
    </row>
    <row r="100" spans="1:11" ht="93" customHeight="1">
      <c r="A100" s="13">
        <v>45</v>
      </c>
      <c r="B100" s="2" t="s">
        <v>100</v>
      </c>
      <c r="C100" s="119"/>
      <c r="D100" s="119"/>
      <c r="E100" s="119"/>
      <c r="F100" s="119"/>
      <c r="G100" s="119"/>
      <c r="H100" s="110">
        <v>10</v>
      </c>
      <c r="I100" s="110">
        <v>162</v>
      </c>
      <c r="J100" s="103" t="s">
        <v>29</v>
      </c>
      <c r="K100" s="136">
        <f t="shared" si="3"/>
        <v>1620</v>
      </c>
    </row>
    <row r="101" spans="1:11" ht="43.5" customHeight="1">
      <c r="A101" s="13">
        <v>46</v>
      </c>
      <c r="B101" s="2" t="s">
        <v>134</v>
      </c>
      <c r="C101" s="119"/>
      <c r="D101" s="119"/>
      <c r="E101" s="119"/>
      <c r="F101" s="119"/>
      <c r="G101" s="119"/>
      <c r="H101" s="110">
        <v>3</v>
      </c>
      <c r="I101" s="110">
        <v>187</v>
      </c>
      <c r="J101" s="103" t="s">
        <v>29</v>
      </c>
      <c r="K101" s="136">
        <f t="shared" si="3"/>
        <v>561</v>
      </c>
    </row>
    <row r="102" spans="1:11" ht="42.75" customHeight="1">
      <c r="A102" s="13">
        <v>47</v>
      </c>
      <c r="B102" s="2" t="s">
        <v>135</v>
      </c>
      <c r="C102" s="119"/>
      <c r="D102" s="119"/>
      <c r="E102" s="119"/>
      <c r="F102" s="119"/>
      <c r="G102" s="119"/>
      <c r="H102" s="110">
        <v>3</v>
      </c>
      <c r="I102" s="110">
        <v>127</v>
      </c>
      <c r="J102" s="103" t="s">
        <v>29</v>
      </c>
      <c r="K102" s="136">
        <f t="shared" si="3"/>
        <v>381</v>
      </c>
    </row>
    <row r="103" spans="1:11">
      <c r="A103" s="13"/>
      <c r="B103" s="1" t="s">
        <v>32</v>
      </c>
      <c r="C103" s="118"/>
      <c r="D103" s="118"/>
      <c r="E103" s="118"/>
      <c r="F103" s="118"/>
      <c r="G103" s="118"/>
      <c r="H103" s="110"/>
      <c r="I103" s="110"/>
      <c r="J103" s="103"/>
      <c r="K103" s="136"/>
    </row>
    <row r="104" spans="1:11" ht="60">
      <c r="A104" s="13">
        <v>48</v>
      </c>
      <c r="B104" s="2" t="s">
        <v>136</v>
      </c>
      <c r="C104" s="119"/>
      <c r="D104" s="119"/>
      <c r="E104" s="119"/>
      <c r="F104" s="119"/>
      <c r="G104" s="119"/>
      <c r="H104" s="73">
        <v>5</v>
      </c>
      <c r="I104" s="110">
        <v>3104</v>
      </c>
      <c r="J104" s="103" t="s">
        <v>29</v>
      </c>
      <c r="K104" s="136">
        <f t="shared" si="3"/>
        <v>15520</v>
      </c>
    </row>
    <row r="105" spans="1:11" ht="60">
      <c r="A105" s="13">
        <f>A104+1</f>
        <v>49</v>
      </c>
      <c r="B105" s="2" t="s">
        <v>137</v>
      </c>
      <c r="C105" s="119"/>
      <c r="D105" s="119"/>
      <c r="E105" s="119"/>
      <c r="F105" s="119"/>
      <c r="G105" s="119"/>
      <c r="H105" s="73">
        <v>2</v>
      </c>
      <c r="I105" s="110">
        <v>380</v>
      </c>
      <c r="J105" s="103" t="s">
        <v>29</v>
      </c>
      <c r="K105" s="136">
        <f t="shared" si="3"/>
        <v>760</v>
      </c>
    </row>
    <row r="106" spans="1:11" ht="72">
      <c r="A106" s="13">
        <f t="shared" ref="A106:A149" si="4">A105+1</f>
        <v>50</v>
      </c>
      <c r="B106" s="2" t="s">
        <v>138</v>
      </c>
      <c r="C106" s="119"/>
      <c r="D106" s="119"/>
      <c r="E106" s="119"/>
      <c r="F106" s="119"/>
      <c r="G106" s="119"/>
      <c r="H106" s="73">
        <v>2</v>
      </c>
      <c r="I106" s="110">
        <v>945</v>
      </c>
      <c r="J106" s="103" t="s">
        <v>29</v>
      </c>
      <c r="K106" s="136">
        <f t="shared" si="3"/>
        <v>1890</v>
      </c>
    </row>
    <row r="107" spans="1:11" ht="90">
      <c r="A107" s="13">
        <f t="shared" si="4"/>
        <v>51</v>
      </c>
      <c r="B107" s="1" t="s">
        <v>139</v>
      </c>
      <c r="C107" s="118"/>
      <c r="D107" s="118"/>
      <c r="E107" s="118"/>
      <c r="F107" s="118"/>
      <c r="G107" s="118"/>
      <c r="H107" s="73">
        <v>2</v>
      </c>
      <c r="I107" s="110">
        <v>881</v>
      </c>
      <c r="J107" s="103" t="s">
        <v>102</v>
      </c>
      <c r="K107" s="136">
        <f t="shared" si="3"/>
        <v>1762</v>
      </c>
    </row>
    <row r="108" spans="1:11" ht="60">
      <c r="A108" s="13">
        <f t="shared" si="4"/>
        <v>52</v>
      </c>
      <c r="B108" s="2" t="s">
        <v>140</v>
      </c>
      <c r="C108" s="119"/>
      <c r="D108" s="119"/>
      <c r="E108" s="119"/>
      <c r="F108" s="119"/>
      <c r="G108" s="119"/>
      <c r="H108" s="73">
        <v>2</v>
      </c>
      <c r="I108" s="73">
        <v>1015</v>
      </c>
      <c r="J108" s="103" t="s">
        <v>36</v>
      </c>
      <c r="K108" s="136">
        <f t="shared" si="3"/>
        <v>2030</v>
      </c>
    </row>
    <row r="109" spans="1:11" ht="60">
      <c r="A109" s="13">
        <f t="shared" si="4"/>
        <v>53</v>
      </c>
      <c r="B109" s="2" t="s">
        <v>141</v>
      </c>
      <c r="C109" s="119"/>
      <c r="D109" s="119"/>
      <c r="E109" s="119"/>
      <c r="F109" s="119"/>
      <c r="G109" s="119"/>
      <c r="H109" s="73">
        <v>2</v>
      </c>
      <c r="I109" s="73">
        <v>155</v>
      </c>
      <c r="J109" s="76" t="s">
        <v>18</v>
      </c>
      <c r="K109" s="136">
        <f t="shared" si="3"/>
        <v>310</v>
      </c>
    </row>
    <row r="110" spans="1:11" ht="48">
      <c r="A110" s="13">
        <f t="shared" si="4"/>
        <v>54</v>
      </c>
      <c r="B110" s="2" t="s">
        <v>142</v>
      </c>
      <c r="C110" s="119"/>
      <c r="D110" s="119"/>
      <c r="E110" s="119"/>
      <c r="F110" s="119"/>
      <c r="G110" s="119"/>
      <c r="H110" s="73">
        <v>2</v>
      </c>
      <c r="I110" s="110">
        <v>414</v>
      </c>
      <c r="J110" s="103" t="s">
        <v>29</v>
      </c>
      <c r="K110" s="136">
        <f t="shared" si="3"/>
        <v>828</v>
      </c>
    </row>
    <row r="111" spans="1:11" ht="84">
      <c r="A111" s="13">
        <f t="shared" si="4"/>
        <v>55</v>
      </c>
      <c r="B111" s="2" t="s">
        <v>143</v>
      </c>
      <c r="C111" s="119"/>
      <c r="D111" s="119"/>
      <c r="E111" s="119"/>
      <c r="F111" s="119"/>
      <c r="G111" s="119"/>
      <c r="H111" s="73">
        <v>2</v>
      </c>
      <c r="I111" s="73">
        <v>2208</v>
      </c>
      <c r="J111" s="76" t="s">
        <v>18</v>
      </c>
      <c r="K111" s="136">
        <f t="shared" si="3"/>
        <v>4416</v>
      </c>
    </row>
    <row r="112" spans="1:11" ht="45">
      <c r="A112" s="13">
        <f t="shared" si="4"/>
        <v>56</v>
      </c>
      <c r="B112" s="1" t="s">
        <v>144</v>
      </c>
      <c r="C112" s="118"/>
      <c r="D112" s="118"/>
      <c r="E112" s="118"/>
      <c r="F112" s="118"/>
      <c r="G112" s="118"/>
      <c r="H112" s="73">
        <v>2</v>
      </c>
      <c r="I112" s="73">
        <v>1497</v>
      </c>
      <c r="J112" s="76" t="s">
        <v>38</v>
      </c>
      <c r="K112" s="136">
        <f t="shared" si="3"/>
        <v>2994</v>
      </c>
    </row>
    <row r="113" spans="1:11" ht="68.25" customHeight="1">
      <c r="A113" s="13">
        <f t="shared" si="4"/>
        <v>57</v>
      </c>
      <c r="B113" s="2" t="s">
        <v>145</v>
      </c>
      <c r="C113" s="119"/>
      <c r="D113" s="119"/>
      <c r="E113" s="119"/>
      <c r="F113" s="119"/>
      <c r="G113" s="119"/>
      <c r="H113" s="73">
        <v>5</v>
      </c>
      <c r="I113" s="73">
        <v>107</v>
      </c>
      <c r="J113" s="103" t="s">
        <v>29</v>
      </c>
      <c r="K113" s="136">
        <f t="shared" si="3"/>
        <v>535</v>
      </c>
    </row>
    <row r="114" spans="1:11" ht="60">
      <c r="A114" s="13">
        <f t="shared" si="4"/>
        <v>58</v>
      </c>
      <c r="B114" s="2" t="s">
        <v>146</v>
      </c>
      <c r="C114" s="119"/>
      <c r="D114" s="119"/>
      <c r="E114" s="119"/>
      <c r="F114" s="119"/>
      <c r="G114" s="119"/>
      <c r="H114" s="73">
        <v>2</v>
      </c>
      <c r="I114" s="110">
        <v>91</v>
      </c>
      <c r="J114" s="103" t="s">
        <v>29</v>
      </c>
      <c r="K114" s="136">
        <f t="shared" si="3"/>
        <v>182</v>
      </c>
    </row>
    <row r="115" spans="1:11" ht="48">
      <c r="A115" s="13">
        <f t="shared" si="4"/>
        <v>59</v>
      </c>
      <c r="B115" s="2" t="s">
        <v>147</v>
      </c>
      <c r="C115" s="119"/>
      <c r="D115" s="119"/>
      <c r="E115" s="119"/>
      <c r="F115" s="119"/>
      <c r="G115" s="119"/>
      <c r="H115" s="110">
        <v>2</v>
      </c>
      <c r="I115" s="73">
        <v>1251</v>
      </c>
      <c r="J115" s="103" t="s">
        <v>29</v>
      </c>
      <c r="K115" s="136">
        <f t="shared" si="3"/>
        <v>2502</v>
      </c>
    </row>
    <row r="116" spans="1:11" ht="48">
      <c r="A116" s="13">
        <f t="shared" si="4"/>
        <v>60</v>
      </c>
      <c r="B116" s="2" t="s">
        <v>148</v>
      </c>
      <c r="C116" s="119"/>
      <c r="D116" s="119"/>
      <c r="E116" s="119"/>
      <c r="F116" s="119"/>
      <c r="G116" s="119"/>
      <c r="H116" s="110">
        <v>5</v>
      </c>
      <c r="I116" s="73">
        <v>539</v>
      </c>
      <c r="J116" s="103" t="s">
        <v>29</v>
      </c>
      <c r="K116" s="136">
        <f t="shared" si="3"/>
        <v>2695</v>
      </c>
    </row>
    <row r="117" spans="1:11" ht="48">
      <c r="A117" s="13">
        <f t="shared" si="4"/>
        <v>61</v>
      </c>
      <c r="B117" s="2" t="s">
        <v>149</v>
      </c>
      <c r="C117" s="119"/>
      <c r="D117" s="119"/>
      <c r="E117" s="119"/>
      <c r="F117" s="119"/>
      <c r="G117" s="119"/>
      <c r="H117" s="73">
        <v>3</v>
      </c>
      <c r="I117" s="73">
        <v>493</v>
      </c>
      <c r="J117" s="103" t="s">
        <v>29</v>
      </c>
      <c r="K117" s="136">
        <f t="shared" si="3"/>
        <v>1479</v>
      </c>
    </row>
    <row r="118" spans="1:11" ht="48">
      <c r="A118" s="13">
        <f t="shared" si="4"/>
        <v>62</v>
      </c>
      <c r="B118" s="24" t="s">
        <v>43</v>
      </c>
      <c r="C118" s="131"/>
      <c r="D118" s="131"/>
      <c r="E118" s="131"/>
      <c r="F118" s="131"/>
      <c r="G118" s="131"/>
      <c r="H118" s="73">
        <v>3</v>
      </c>
      <c r="I118" s="73">
        <v>815</v>
      </c>
      <c r="J118" s="76" t="s">
        <v>18</v>
      </c>
      <c r="K118" s="136">
        <f t="shared" si="3"/>
        <v>2445</v>
      </c>
    </row>
    <row r="119" spans="1:11" ht="84">
      <c r="A119" s="13">
        <f t="shared" si="4"/>
        <v>63</v>
      </c>
      <c r="B119" s="2" t="s">
        <v>150</v>
      </c>
      <c r="C119" s="119"/>
      <c r="D119" s="119"/>
      <c r="E119" s="119"/>
      <c r="F119" s="119"/>
      <c r="G119" s="119"/>
      <c r="H119" s="73">
        <v>2</v>
      </c>
      <c r="I119" s="73">
        <v>555</v>
      </c>
      <c r="J119" s="76" t="s">
        <v>18</v>
      </c>
      <c r="K119" s="136">
        <f t="shared" si="3"/>
        <v>1110</v>
      </c>
    </row>
    <row r="120" spans="1:11" ht="204">
      <c r="A120" s="13">
        <f t="shared" si="4"/>
        <v>64</v>
      </c>
      <c r="B120" s="2" t="s">
        <v>151</v>
      </c>
      <c r="C120" s="119"/>
      <c r="D120" s="119"/>
      <c r="E120" s="119"/>
      <c r="F120" s="119"/>
      <c r="G120" s="119"/>
      <c r="H120" s="110">
        <v>15</v>
      </c>
      <c r="I120" s="110">
        <v>177</v>
      </c>
      <c r="J120" s="103" t="s">
        <v>44</v>
      </c>
      <c r="K120" s="136">
        <f t="shared" si="3"/>
        <v>2655</v>
      </c>
    </row>
    <row r="121" spans="1:11" ht="24">
      <c r="A121" s="13">
        <f t="shared" si="4"/>
        <v>65</v>
      </c>
      <c r="B121" s="2" t="s">
        <v>152</v>
      </c>
      <c r="C121" s="119"/>
      <c r="D121" s="119"/>
      <c r="E121" s="119"/>
      <c r="F121" s="119"/>
      <c r="G121" s="119"/>
      <c r="H121" s="110">
        <v>10</v>
      </c>
      <c r="I121" s="110">
        <v>101</v>
      </c>
      <c r="J121" s="103" t="s">
        <v>44</v>
      </c>
      <c r="K121" s="136">
        <f t="shared" si="3"/>
        <v>1010</v>
      </c>
    </row>
    <row r="122" spans="1:11" ht="24">
      <c r="A122" s="13">
        <f t="shared" si="4"/>
        <v>66</v>
      </c>
      <c r="B122" s="2" t="s">
        <v>153</v>
      </c>
      <c r="C122" s="119"/>
      <c r="D122" s="119"/>
      <c r="E122" s="119"/>
      <c r="F122" s="119"/>
      <c r="G122" s="119"/>
      <c r="H122" s="110">
        <v>10</v>
      </c>
      <c r="I122" s="110">
        <v>137</v>
      </c>
      <c r="J122" s="103" t="s">
        <v>44</v>
      </c>
      <c r="K122" s="136">
        <f t="shared" si="3"/>
        <v>1370</v>
      </c>
    </row>
    <row r="123" spans="1:11" ht="51">
      <c r="A123" s="13">
        <f t="shared" si="4"/>
        <v>67</v>
      </c>
      <c r="B123" s="10" t="s">
        <v>154</v>
      </c>
      <c r="C123" s="100"/>
      <c r="D123" s="100"/>
      <c r="E123" s="100"/>
      <c r="F123" s="100"/>
      <c r="G123" s="100"/>
      <c r="H123" s="117">
        <v>2</v>
      </c>
      <c r="I123" s="73">
        <v>778</v>
      </c>
      <c r="J123" s="76" t="s">
        <v>18</v>
      </c>
      <c r="K123" s="136">
        <f t="shared" si="3"/>
        <v>1556</v>
      </c>
    </row>
    <row r="124" spans="1:11" ht="48">
      <c r="A124" s="13">
        <f t="shared" si="4"/>
        <v>68</v>
      </c>
      <c r="B124" s="2" t="s">
        <v>155</v>
      </c>
      <c r="C124" s="119"/>
      <c r="D124" s="119"/>
      <c r="E124" s="119"/>
      <c r="F124" s="119"/>
      <c r="G124" s="119"/>
      <c r="H124" s="73">
        <v>2</v>
      </c>
      <c r="I124" s="110">
        <v>5128</v>
      </c>
      <c r="J124" s="103" t="s">
        <v>29</v>
      </c>
      <c r="K124" s="136">
        <f t="shared" si="3"/>
        <v>10256</v>
      </c>
    </row>
    <row r="125" spans="1:11" ht="48">
      <c r="A125" s="13">
        <f t="shared" si="4"/>
        <v>69</v>
      </c>
      <c r="B125" s="2" t="s">
        <v>156</v>
      </c>
      <c r="C125" s="119"/>
      <c r="D125" s="119"/>
      <c r="E125" s="119"/>
      <c r="F125" s="119"/>
      <c r="G125" s="119"/>
      <c r="H125" s="73">
        <v>2</v>
      </c>
      <c r="I125" s="110">
        <v>96</v>
      </c>
      <c r="J125" s="103" t="s">
        <v>29</v>
      </c>
      <c r="K125" s="136">
        <f t="shared" si="3"/>
        <v>192</v>
      </c>
    </row>
    <row r="126" spans="1:11" ht="36">
      <c r="A126" s="13">
        <f t="shared" si="4"/>
        <v>70</v>
      </c>
      <c r="B126" s="2" t="s">
        <v>157</v>
      </c>
      <c r="C126" s="119"/>
      <c r="D126" s="119"/>
      <c r="E126" s="119"/>
      <c r="F126" s="119"/>
      <c r="G126" s="119"/>
      <c r="H126" s="73">
        <v>4</v>
      </c>
      <c r="I126" s="73">
        <v>19</v>
      </c>
      <c r="J126" s="76" t="s">
        <v>18</v>
      </c>
      <c r="K126" s="136">
        <f t="shared" si="3"/>
        <v>76</v>
      </c>
    </row>
    <row r="127" spans="1:11" ht="54.75" customHeight="1">
      <c r="A127" s="13">
        <f t="shared" si="4"/>
        <v>71</v>
      </c>
      <c r="B127" s="2" t="s">
        <v>158</v>
      </c>
      <c r="C127" s="119"/>
      <c r="D127" s="119"/>
      <c r="E127" s="119"/>
      <c r="F127" s="119"/>
      <c r="G127" s="119"/>
      <c r="H127" s="73">
        <v>30</v>
      </c>
      <c r="I127" s="110">
        <v>292</v>
      </c>
      <c r="J127" s="103" t="s">
        <v>44</v>
      </c>
      <c r="K127" s="136">
        <f t="shared" si="3"/>
        <v>8760</v>
      </c>
    </row>
    <row r="128" spans="1:11" ht="25.5">
      <c r="A128" s="13">
        <f t="shared" si="4"/>
        <v>72</v>
      </c>
      <c r="B128" s="1" t="s">
        <v>52</v>
      </c>
      <c r="C128" s="118"/>
      <c r="D128" s="118"/>
      <c r="E128" s="118"/>
      <c r="F128" s="118"/>
      <c r="G128" s="118"/>
      <c r="H128" s="73">
        <v>8</v>
      </c>
      <c r="I128" s="73">
        <v>85</v>
      </c>
      <c r="J128" s="76" t="s">
        <v>18</v>
      </c>
      <c r="K128" s="136">
        <f t="shared" si="3"/>
        <v>680</v>
      </c>
    </row>
    <row r="129" spans="1:11">
      <c r="A129" s="13">
        <f t="shared" si="4"/>
        <v>73</v>
      </c>
      <c r="B129" s="5" t="s">
        <v>53</v>
      </c>
      <c r="C129" s="76"/>
      <c r="D129" s="76"/>
      <c r="E129" s="76"/>
      <c r="F129" s="76"/>
      <c r="G129" s="76"/>
      <c r="H129" s="73">
        <v>12</v>
      </c>
      <c r="I129" s="73">
        <v>85</v>
      </c>
      <c r="J129" s="76" t="s">
        <v>18</v>
      </c>
      <c r="K129" s="136">
        <f t="shared" si="3"/>
        <v>1020</v>
      </c>
    </row>
    <row r="130" spans="1:11">
      <c r="A130" s="13">
        <f t="shared" si="4"/>
        <v>74</v>
      </c>
      <c r="B130" s="5" t="s">
        <v>54</v>
      </c>
      <c r="C130" s="76"/>
      <c r="D130" s="76"/>
      <c r="E130" s="76"/>
      <c r="F130" s="76"/>
      <c r="G130" s="76"/>
      <c r="H130" s="73">
        <v>10</v>
      </c>
      <c r="I130" s="73">
        <v>195</v>
      </c>
      <c r="J130" s="76" t="s">
        <v>18</v>
      </c>
      <c r="K130" s="136">
        <f t="shared" si="3"/>
        <v>1950</v>
      </c>
    </row>
    <row r="131" spans="1:11">
      <c r="A131" s="13">
        <f t="shared" si="4"/>
        <v>75</v>
      </c>
      <c r="B131" s="5" t="s">
        <v>55</v>
      </c>
      <c r="C131" s="76"/>
      <c r="D131" s="76"/>
      <c r="E131" s="76"/>
      <c r="F131" s="76"/>
      <c r="G131" s="76"/>
      <c r="H131" s="73">
        <v>10</v>
      </c>
      <c r="I131" s="73">
        <v>89</v>
      </c>
      <c r="J131" s="76" t="s">
        <v>18</v>
      </c>
      <c r="K131" s="136">
        <f t="shared" si="3"/>
        <v>890</v>
      </c>
    </row>
    <row r="132" spans="1:11">
      <c r="A132" s="13">
        <f t="shared" si="4"/>
        <v>76</v>
      </c>
      <c r="B132" s="5" t="s">
        <v>56</v>
      </c>
      <c r="C132" s="76"/>
      <c r="D132" s="76"/>
      <c r="E132" s="76"/>
      <c r="F132" s="76"/>
      <c r="G132" s="76"/>
      <c r="H132" s="73">
        <v>7</v>
      </c>
      <c r="I132" s="73">
        <v>147</v>
      </c>
      <c r="J132" s="76" t="s">
        <v>18</v>
      </c>
      <c r="K132" s="136">
        <f t="shared" si="3"/>
        <v>1029</v>
      </c>
    </row>
    <row r="133" spans="1:11">
      <c r="A133" s="13">
        <f t="shared" si="4"/>
        <v>77</v>
      </c>
      <c r="B133" s="5" t="s">
        <v>57</v>
      </c>
      <c r="C133" s="76"/>
      <c r="D133" s="76"/>
      <c r="E133" s="76"/>
      <c r="F133" s="76"/>
      <c r="G133" s="76"/>
      <c r="H133" s="73">
        <v>30</v>
      </c>
      <c r="I133" s="73">
        <v>21</v>
      </c>
      <c r="J133" s="76" t="s">
        <v>18</v>
      </c>
      <c r="K133" s="136">
        <f t="shared" si="3"/>
        <v>630</v>
      </c>
    </row>
    <row r="134" spans="1:11" ht="25.5">
      <c r="A134" s="13">
        <f t="shared" si="4"/>
        <v>78</v>
      </c>
      <c r="B134" s="5" t="s">
        <v>58</v>
      </c>
      <c r="C134" s="76"/>
      <c r="D134" s="76"/>
      <c r="E134" s="76"/>
      <c r="F134" s="76"/>
      <c r="G134" s="76"/>
      <c r="H134" s="73">
        <v>4</v>
      </c>
      <c r="I134" s="73">
        <v>142</v>
      </c>
      <c r="J134" s="76" t="s">
        <v>18</v>
      </c>
      <c r="K134" s="136">
        <f t="shared" ref="K134:K149" si="5">H134*I134</f>
        <v>568</v>
      </c>
    </row>
    <row r="135" spans="1:11">
      <c r="A135" s="13">
        <f t="shared" si="4"/>
        <v>79</v>
      </c>
      <c r="B135" s="5" t="s">
        <v>59</v>
      </c>
      <c r="C135" s="76"/>
      <c r="D135" s="76"/>
      <c r="E135" s="76"/>
      <c r="F135" s="76"/>
      <c r="G135" s="76"/>
      <c r="H135" s="73">
        <v>7</v>
      </c>
      <c r="I135" s="73">
        <v>144</v>
      </c>
      <c r="J135" s="76" t="s">
        <v>18</v>
      </c>
      <c r="K135" s="136">
        <f t="shared" si="5"/>
        <v>1008</v>
      </c>
    </row>
    <row r="136" spans="1:11">
      <c r="A136" s="13">
        <f t="shared" si="4"/>
        <v>80</v>
      </c>
      <c r="B136" s="5" t="s">
        <v>60</v>
      </c>
      <c r="C136" s="76"/>
      <c r="D136" s="76"/>
      <c r="E136" s="76"/>
      <c r="F136" s="76"/>
      <c r="G136" s="76"/>
      <c r="H136" s="73">
        <v>15</v>
      </c>
      <c r="I136" s="73">
        <v>17</v>
      </c>
      <c r="J136" s="76" t="s">
        <v>18</v>
      </c>
      <c r="K136" s="136">
        <f t="shared" si="5"/>
        <v>255</v>
      </c>
    </row>
    <row r="137" spans="1:11">
      <c r="A137" s="13">
        <f t="shared" si="4"/>
        <v>81</v>
      </c>
      <c r="B137" s="5" t="s">
        <v>61</v>
      </c>
      <c r="C137" s="76"/>
      <c r="D137" s="76"/>
      <c r="E137" s="76"/>
      <c r="F137" s="76"/>
      <c r="G137" s="76"/>
      <c r="H137" s="73">
        <v>1</v>
      </c>
      <c r="I137" s="73">
        <v>187</v>
      </c>
      <c r="J137" s="104" t="s">
        <v>62</v>
      </c>
      <c r="K137" s="136">
        <f t="shared" si="5"/>
        <v>187</v>
      </c>
    </row>
    <row r="138" spans="1:11">
      <c r="A138" s="13">
        <f t="shared" si="4"/>
        <v>82</v>
      </c>
      <c r="B138" s="5" t="s">
        <v>63</v>
      </c>
      <c r="C138" s="76"/>
      <c r="D138" s="76"/>
      <c r="E138" s="76"/>
      <c r="F138" s="76"/>
      <c r="G138" s="76"/>
      <c r="H138" s="73">
        <v>1</v>
      </c>
      <c r="I138" s="73">
        <v>103</v>
      </c>
      <c r="J138" s="104" t="s">
        <v>64</v>
      </c>
      <c r="K138" s="136">
        <f t="shared" si="5"/>
        <v>103</v>
      </c>
    </row>
    <row r="139" spans="1:11" ht="72">
      <c r="A139" s="13">
        <f t="shared" si="4"/>
        <v>83</v>
      </c>
      <c r="B139" s="2" t="s">
        <v>159</v>
      </c>
      <c r="C139" s="119"/>
      <c r="D139" s="119"/>
      <c r="E139" s="119"/>
      <c r="F139" s="119"/>
      <c r="G139" s="119"/>
      <c r="H139" s="73">
        <v>20</v>
      </c>
      <c r="I139" s="73">
        <v>84</v>
      </c>
      <c r="J139" s="76" t="s">
        <v>16</v>
      </c>
      <c r="K139" s="136">
        <f t="shared" si="5"/>
        <v>1680</v>
      </c>
    </row>
    <row r="140" spans="1:11" ht="120">
      <c r="A140" s="13">
        <f t="shared" si="4"/>
        <v>84</v>
      </c>
      <c r="B140" s="2" t="s">
        <v>160</v>
      </c>
      <c r="C140" s="119"/>
      <c r="D140" s="119"/>
      <c r="E140" s="119"/>
      <c r="F140" s="119"/>
      <c r="G140" s="119"/>
      <c r="H140" s="73">
        <v>20</v>
      </c>
      <c r="I140" s="73">
        <v>188</v>
      </c>
      <c r="J140" s="76" t="s">
        <v>16</v>
      </c>
      <c r="K140" s="136">
        <f t="shared" si="5"/>
        <v>3760</v>
      </c>
    </row>
    <row r="141" spans="1:11">
      <c r="A141" s="13">
        <f t="shared" si="4"/>
        <v>85</v>
      </c>
      <c r="B141" s="5" t="s">
        <v>66</v>
      </c>
      <c r="C141" s="76"/>
      <c r="D141" s="76"/>
      <c r="E141" s="76"/>
      <c r="F141" s="76"/>
      <c r="G141" s="76"/>
      <c r="H141" s="73">
        <v>6</v>
      </c>
      <c r="I141" s="73">
        <v>95</v>
      </c>
      <c r="J141" s="76" t="s">
        <v>16</v>
      </c>
      <c r="K141" s="136">
        <f t="shared" si="5"/>
        <v>570</v>
      </c>
    </row>
    <row r="142" spans="1:11">
      <c r="A142" s="13">
        <f t="shared" si="4"/>
        <v>86</v>
      </c>
      <c r="B142" s="5" t="s">
        <v>67</v>
      </c>
      <c r="C142" s="76"/>
      <c r="D142" s="76"/>
      <c r="E142" s="76"/>
      <c r="F142" s="76"/>
      <c r="G142" s="76"/>
      <c r="H142" s="73">
        <v>2</v>
      </c>
      <c r="I142" s="73">
        <v>78</v>
      </c>
      <c r="J142" s="76" t="s">
        <v>16</v>
      </c>
      <c r="K142" s="136">
        <f t="shared" si="5"/>
        <v>156</v>
      </c>
    </row>
    <row r="143" spans="1:11" ht="264">
      <c r="A143" s="13">
        <f t="shared" si="4"/>
        <v>87</v>
      </c>
      <c r="B143" s="1" t="s">
        <v>68</v>
      </c>
      <c r="C143" s="118"/>
      <c r="D143" s="118"/>
      <c r="E143" s="118"/>
      <c r="F143" s="118"/>
      <c r="G143" s="118"/>
      <c r="H143" s="73">
        <v>2</v>
      </c>
      <c r="I143" s="110">
        <v>6471</v>
      </c>
      <c r="J143" s="103" t="s">
        <v>29</v>
      </c>
      <c r="K143" s="136">
        <f t="shared" si="5"/>
        <v>12942</v>
      </c>
    </row>
    <row r="144" spans="1:11" ht="225">
      <c r="A144" s="13">
        <f t="shared" si="4"/>
        <v>88</v>
      </c>
      <c r="B144" s="47" t="s">
        <v>161</v>
      </c>
      <c r="C144" s="132"/>
      <c r="D144" s="132"/>
      <c r="E144" s="132"/>
      <c r="F144" s="132"/>
      <c r="G144" s="132"/>
      <c r="H144" s="73">
        <v>1</v>
      </c>
      <c r="I144" s="111">
        <v>82612</v>
      </c>
      <c r="J144" s="103" t="s">
        <v>29</v>
      </c>
      <c r="K144" s="136">
        <f t="shared" si="5"/>
        <v>82612</v>
      </c>
    </row>
    <row r="145" spans="1:11" ht="291.75" customHeight="1">
      <c r="A145" s="13">
        <f t="shared" si="4"/>
        <v>89</v>
      </c>
      <c r="B145" s="2" t="s">
        <v>162</v>
      </c>
      <c r="C145" s="132"/>
      <c r="D145" s="132"/>
      <c r="E145" s="132"/>
      <c r="F145" s="132"/>
      <c r="G145" s="132"/>
      <c r="H145" s="73">
        <v>1</v>
      </c>
      <c r="I145" s="111">
        <v>15599</v>
      </c>
      <c r="J145" s="103" t="s">
        <v>29</v>
      </c>
      <c r="K145" s="136">
        <f t="shared" si="5"/>
        <v>15599</v>
      </c>
    </row>
    <row r="146" spans="1:11" ht="54" customHeight="1">
      <c r="A146" s="13">
        <f t="shared" si="4"/>
        <v>90</v>
      </c>
      <c r="B146" s="1" t="s">
        <v>71</v>
      </c>
      <c r="C146" s="118"/>
      <c r="D146" s="118"/>
      <c r="E146" s="118"/>
      <c r="F146" s="118"/>
      <c r="G146" s="118"/>
      <c r="H146" s="110">
        <v>2</v>
      </c>
      <c r="I146" s="110">
        <v>430</v>
      </c>
      <c r="J146" s="103" t="s">
        <v>29</v>
      </c>
      <c r="K146" s="136">
        <f t="shared" si="5"/>
        <v>860</v>
      </c>
    </row>
    <row r="147" spans="1:11" ht="47.25" customHeight="1">
      <c r="A147" s="13">
        <f t="shared" si="4"/>
        <v>91</v>
      </c>
      <c r="B147" s="2" t="s">
        <v>163</v>
      </c>
      <c r="C147" s="132"/>
      <c r="D147" s="132"/>
      <c r="E147" s="132"/>
      <c r="F147" s="132"/>
      <c r="G147" s="132"/>
      <c r="H147" s="73">
        <v>2</v>
      </c>
      <c r="I147" s="73">
        <v>484</v>
      </c>
      <c r="J147" s="76" t="s">
        <v>18</v>
      </c>
      <c r="K147" s="136">
        <f t="shared" si="5"/>
        <v>968</v>
      </c>
    </row>
    <row r="148" spans="1:11" ht="35.25" customHeight="1">
      <c r="A148" s="13">
        <f t="shared" si="4"/>
        <v>92</v>
      </c>
      <c r="B148" s="2" t="s">
        <v>164</v>
      </c>
      <c r="C148" s="132"/>
      <c r="D148" s="132"/>
      <c r="E148" s="132"/>
      <c r="F148" s="132"/>
      <c r="G148" s="132"/>
      <c r="H148" s="73">
        <v>2</v>
      </c>
      <c r="I148" s="73">
        <v>58</v>
      </c>
      <c r="J148" s="76" t="s">
        <v>18</v>
      </c>
      <c r="K148" s="136">
        <f t="shared" si="5"/>
        <v>116</v>
      </c>
    </row>
    <row r="149" spans="1:11" ht="60">
      <c r="A149" s="13">
        <f t="shared" si="4"/>
        <v>93</v>
      </c>
      <c r="B149" s="2" t="s">
        <v>165</v>
      </c>
      <c r="C149" s="132"/>
      <c r="D149" s="132"/>
      <c r="E149" s="132"/>
      <c r="F149" s="132"/>
      <c r="G149" s="132"/>
      <c r="H149" s="73">
        <v>2</v>
      </c>
      <c r="I149" s="73">
        <v>341</v>
      </c>
      <c r="J149" s="76" t="s">
        <v>18</v>
      </c>
      <c r="K149" s="136">
        <f t="shared" si="5"/>
        <v>682</v>
      </c>
    </row>
    <row r="150" spans="1:11">
      <c r="A150" s="13"/>
      <c r="B150" s="1"/>
      <c r="C150" s="118"/>
      <c r="D150" s="118"/>
      <c r="E150" s="118"/>
      <c r="F150" s="118"/>
      <c r="G150" s="118"/>
      <c r="H150" s="73"/>
      <c r="I150" s="73"/>
      <c r="J150" s="76"/>
      <c r="K150" s="97">
        <f>SUM(K3:K149)</f>
        <v>685490.08337999985</v>
      </c>
    </row>
    <row r="151" spans="1:11">
      <c r="A151" s="13"/>
      <c r="B151" s="139" t="s">
        <v>74</v>
      </c>
      <c r="C151" s="140"/>
      <c r="D151" s="140"/>
      <c r="E151" s="140"/>
      <c r="F151" s="140"/>
      <c r="G151" s="140"/>
      <c r="H151" s="141"/>
      <c r="I151" s="112">
        <v>0.09</v>
      </c>
      <c r="J151" s="105"/>
      <c r="K151" s="98">
        <f>K150*9%</f>
        <v>61694.107504199987</v>
      </c>
    </row>
    <row r="152" spans="1:11">
      <c r="A152" s="1"/>
      <c r="B152" s="139" t="s">
        <v>75</v>
      </c>
      <c r="C152" s="140"/>
      <c r="D152" s="140"/>
      <c r="E152" s="140"/>
      <c r="F152" s="140"/>
      <c r="G152" s="140"/>
      <c r="H152" s="141"/>
      <c r="I152" s="112">
        <v>0.09</v>
      </c>
      <c r="J152" s="105"/>
      <c r="K152" s="98">
        <f>K150*9%</f>
        <v>61694.107504199987</v>
      </c>
    </row>
    <row r="153" spans="1:11">
      <c r="A153" s="1"/>
      <c r="B153" s="143" t="s">
        <v>76</v>
      </c>
      <c r="C153" s="142"/>
      <c r="D153" s="142"/>
      <c r="E153" s="142"/>
      <c r="F153" s="142"/>
      <c r="G153" s="142"/>
      <c r="H153" s="142"/>
      <c r="I153" s="141"/>
      <c r="J153" s="105"/>
      <c r="K153" s="98">
        <f>K150+K151+K152</f>
        <v>808878.29838839977</v>
      </c>
    </row>
    <row r="154" spans="1:11">
      <c r="A154" s="1"/>
      <c r="B154" s="139" t="s">
        <v>210</v>
      </c>
      <c r="C154" s="140"/>
      <c r="D154" s="140"/>
      <c r="E154" s="140"/>
      <c r="F154" s="140"/>
      <c r="G154" s="140"/>
      <c r="H154" s="141"/>
      <c r="I154" s="112">
        <v>0.01</v>
      </c>
      <c r="J154" s="105"/>
      <c r="K154" s="98">
        <f>K153*1%</f>
        <v>8088.782983883998</v>
      </c>
    </row>
    <row r="155" spans="1:11">
      <c r="A155" s="1"/>
      <c r="B155" s="139" t="s">
        <v>193</v>
      </c>
      <c r="C155" s="140"/>
      <c r="D155" s="140"/>
      <c r="E155" s="140"/>
      <c r="F155" s="140"/>
      <c r="G155" s="140"/>
      <c r="H155" s="142"/>
      <c r="I155" s="141"/>
      <c r="J155" s="106"/>
      <c r="K155" s="98">
        <f>K153+K154</f>
        <v>816967.08137228375</v>
      </c>
    </row>
    <row r="156" spans="1:11">
      <c r="A156" s="1"/>
      <c r="B156" s="143" t="s">
        <v>77</v>
      </c>
      <c r="C156" s="142"/>
      <c r="D156" s="142"/>
      <c r="E156" s="142"/>
      <c r="F156" s="142"/>
      <c r="G156" s="142"/>
      <c r="H156" s="142"/>
      <c r="I156" s="141"/>
      <c r="J156" s="105"/>
      <c r="K156" s="98">
        <f>K153*3%</f>
        <v>24266.348951651991</v>
      </c>
    </row>
    <row r="157" spans="1:11">
      <c r="A157" s="45"/>
      <c r="B157" s="146" t="s">
        <v>194</v>
      </c>
      <c r="C157" s="147"/>
      <c r="D157" s="147"/>
      <c r="E157" s="147"/>
      <c r="F157" s="147"/>
      <c r="G157" s="147"/>
      <c r="H157" s="148"/>
      <c r="I157" s="149"/>
      <c r="J157" s="105"/>
      <c r="K157" s="98">
        <f>SUM(K155:K156)</f>
        <v>841233.4303239357</v>
      </c>
    </row>
    <row r="158" spans="1:11" ht="16.5" thickBot="1">
      <c r="A158" s="48"/>
      <c r="B158" s="138" t="s">
        <v>166</v>
      </c>
      <c r="C158" s="138"/>
      <c r="D158" s="138"/>
      <c r="E158" s="138"/>
      <c r="F158" s="138"/>
      <c r="G158" s="138"/>
      <c r="H158" s="138"/>
      <c r="I158" s="138"/>
      <c r="J158" s="107"/>
      <c r="K158" s="99">
        <v>841233</v>
      </c>
    </row>
  </sheetData>
  <mergeCells count="9">
    <mergeCell ref="B158:I158"/>
    <mergeCell ref="B154:H154"/>
    <mergeCell ref="B155:I155"/>
    <mergeCell ref="B156:I156"/>
    <mergeCell ref="A1:K1"/>
    <mergeCell ref="B151:H151"/>
    <mergeCell ref="B152:H152"/>
    <mergeCell ref="B153:I153"/>
    <mergeCell ref="B157:I157"/>
  </mergeCells>
  <pageMargins left="0.47244094488188981" right="0" top="0.51181102362204722" bottom="0.11811023622047245" header="0.19685039370078741" footer="0.19685039370078741"/>
  <pageSetup scale="80" orientation="portrait"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50" t="s">
        <v>212</v>
      </c>
      <c r="B1" s="151"/>
      <c r="C1" s="151"/>
      <c r="D1" s="151"/>
      <c r="E1" s="151"/>
      <c r="F1" s="151"/>
    </row>
    <row r="2" spans="1:6">
      <c r="A2" s="34" t="s">
        <v>0</v>
      </c>
      <c r="B2" s="5" t="s">
        <v>1</v>
      </c>
      <c r="C2" s="5" t="s">
        <v>2</v>
      </c>
      <c r="D2" s="5" t="s">
        <v>3</v>
      </c>
      <c r="E2" s="5" t="s">
        <v>4</v>
      </c>
      <c r="F2" s="35" t="s">
        <v>5</v>
      </c>
    </row>
    <row r="3" spans="1:6" ht="152.25" customHeight="1">
      <c r="A3" s="36">
        <v>1</v>
      </c>
      <c r="B3" s="1" t="s">
        <v>103</v>
      </c>
      <c r="C3" s="25">
        <v>5.8159999999999998</v>
      </c>
      <c r="D3" s="14">
        <v>119.27</v>
      </c>
      <c r="E3" s="10" t="s">
        <v>14</v>
      </c>
      <c r="F3" s="14">
        <f t="shared" ref="F3:F9" si="0">C3*D3</f>
        <v>693.67431999999997</v>
      </c>
    </row>
    <row r="4" spans="1:6" ht="85.5" customHeight="1">
      <c r="A4" s="36">
        <v>2</v>
      </c>
      <c r="B4" s="2" t="s">
        <v>6</v>
      </c>
      <c r="C4" s="25">
        <v>1.1599999999999999</v>
      </c>
      <c r="D4" s="14">
        <v>77.540000000000006</v>
      </c>
      <c r="E4" s="10" t="s">
        <v>195</v>
      </c>
      <c r="F4" s="14">
        <f t="shared" si="0"/>
        <v>89.946399999999997</v>
      </c>
    </row>
    <row r="5" spans="1:6" ht="74.25" customHeight="1">
      <c r="A5" s="36">
        <v>3</v>
      </c>
      <c r="B5" s="2" t="s">
        <v>105</v>
      </c>
      <c r="C5" s="25">
        <v>4.4530000000000003</v>
      </c>
      <c r="D5" s="14">
        <v>936.21</v>
      </c>
      <c r="E5" s="10" t="s">
        <v>197</v>
      </c>
      <c r="F5" s="14">
        <f t="shared" si="0"/>
        <v>4168.9431300000006</v>
      </c>
    </row>
    <row r="6" spans="1:6" ht="75">
      <c r="A6" s="36">
        <v>4</v>
      </c>
      <c r="B6" s="1" t="s">
        <v>167</v>
      </c>
      <c r="C6" s="14">
        <v>21.72</v>
      </c>
      <c r="D6" s="14">
        <v>361</v>
      </c>
      <c r="E6" s="5" t="s">
        <v>7</v>
      </c>
      <c r="F6" s="14">
        <f t="shared" si="0"/>
        <v>7840.9199999999992</v>
      </c>
    </row>
    <row r="7" spans="1:6" ht="84">
      <c r="A7" s="36">
        <v>5</v>
      </c>
      <c r="B7" s="2" t="s">
        <v>104</v>
      </c>
      <c r="C7" s="25">
        <v>5.5449999999999999</v>
      </c>
      <c r="D7" s="14">
        <v>5863.13</v>
      </c>
      <c r="E7" s="5" t="s">
        <v>8</v>
      </c>
      <c r="F7" s="14">
        <f t="shared" si="0"/>
        <v>32511.055850000001</v>
      </c>
    </row>
    <row r="8" spans="1:6" ht="90">
      <c r="A8" s="36">
        <v>6</v>
      </c>
      <c r="B8" s="1" t="s">
        <v>168</v>
      </c>
      <c r="C8" s="25">
        <v>2.4340000000000002</v>
      </c>
      <c r="D8" s="17">
        <v>4628.87</v>
      </c>
      <c r="E8" s="10" t="s">
        <v>9</v>
      </c>
      <c r="F8" s="14">
        <f t="shared" si="0"/>
        <v>11266.66958</v>
      </c>
    </row>
    <row r="9" spans="1:6" ht="240">
      <c r="A9" s="36">
        <v>7</v>
      </c>
      <c r="B9" s="1" t="s">
        <v>169</v>
      </c>
      <c r="C9" s="14">
        <v>5.8</v>
      </c>
      <c r="D9" s="14">
        <v>265.95</v>
      </c>
      <c r="E9" s="5" t="s">
        <v>7</v>
      </c>
      <c r="F9" s="14">
        <f t="shared" si="0"/>
        <v>1542.51</v>
      </c>
    </row>
    <row r="10" spans="1:6" ht="60">
      <c r="A10" s="36">
        <v>8</v>
      </c>
      <c r="B10" s="1" t="s">
        <v>170</v>
      </c>
      <c r="C10" s="14">
        <v>27</v>
      </c>
      <c r="D10" s="14">
        <v>728.47</v>
      </c>
      <c r="E10" s="5" t="s">
        <v>11</v>
      </c>
      <c r="F10" s="14">
        <v>19668.689999999999</v>
      </c>
    </row>
    <row r="11" spans="1:6" ht="75">
      <c r="A11" s="36">
        <v>9</v>
      </c>
      <c r="B11" s="1" t="s">
        <v>171</v>
      </c>
      <c r="C11" s="14">
        <v>37.869999999999997</v>
      </c>
      <c r="D11" s="14">
        <v>24</v>
      </c>
      <c r="E11" s="5" t="s">
        <v>11</v>
      </c>
      <c r="F11" s="14">
        <v>908.88</v>
      </c>
    </row>
    <row r="12" spans="1:6" ht="120">
      <c r="A12" s="36">
        <v>10</v>
      </c>
      <c r="B12" s="2" t="s">
        <v>106</v>
      </c>
      <c r="C12" s="14">
        <v>10.58</v>
      </c>
      <c r="D12" s="14">
        <v>209</v>
      </c>
      <c r="E12" s="5" t="s">
        <v>7</v>
      </c>
      <c r="F12" s="14">
        <f>C12*D12</f>
        <v>2211.2199999999998</v>
      </c>
    </row>
    <row r="13" spans="1:6" ht="120">
      <c r="A13" s="36">
        <v>11</v>
      </c>
      <c r="B13" s="2" t="s">
        <v>107</v>
      </c>
      <c r="C13" s="14">
        <v>25.38</v>
      </c>
      <c r="D13" s="14">
        <v>335</v>
      </c>
      <c r="E13" s="5" t="s">
        <v>7</v>
      </c>
      <c r="F13" s="14">
        <f>C13*D13</f>
        <v>8502.2999999999993</v>
      </c>
    </row>
    <row r="14" spans="1:6" ht="144">
      <c r="A14" s="36">
        <v>12</v>
      </c>
      <c r="B14" s="2" t="s">
        <v>172</v>
      </c>
      <c r="C14" s="14" t="s">
        <v>201</v>
      </c>
      <c r="D14" s="14">
        <v>269</v>
      </c>
      <c r="E14" s="10" t="s">
        <v>96</v>
      </c>
      <c r="F14" s="14">
        <v>6447.93</v>
      </c>
    </row>
    <row r="15" spans="1:6" ht="162.75" customHeight="1">
      <c r="A15" s="36">
        <v>13</v>
      </c>
      <c r="B15" s="2" t="s">
        <v>108</v>
      </c>
      <c r="C15" s="25">
        <v>0.36499999999999999</v>
      </c>
      <c r="D15" s="17">
        <v>55194.51</v>
      </c>
      <c r="E15" s="5" t="s">
        <v>13</v>
      </c>
      <c r="F15" s="14">
        <f>C15*D15</f>
        <v>20145.996149999999</v>
      </c>
    </row>
    <row r="16" spans="1:6" ht="120">
      <c r="A16" s="36">
        <v>14</v>
      </c>
      <c r="B16" s="2" t="s">
        <v>173</v>
      </c>
      <c r="C16" s="14">
        <v>4.2</v>
      </c>
      <c r="D16" s="14">
        <v>3402</v>
      </c>
      <c r="E16" s="5" t="s">
        <v>7</v>
      </c>
      <c r="F16" s="14">
        <v>14288.4</v>
      </c>
    </row>
    <row r="17" spans="1:6" ht="51">
      <c r="A17" s="36">
        <v>15</v>
      </c>
      <c r="B17" s="18" t="s">
        <v>109</v>
      </c>
      <c r="C17" s="25">
        <v>3.7759999999999998</v>
      </c>
      <c r="D17" s="14">
        <v>5613.36</v>
      </c>
      <c r="E17" s="10" t="s">
        <v>14</v>
      </c>
      <c r="F17" s="14">
        <f>C17*D17</f>
        <v>21196.047359999997</v>
      </c>
    </row>
    <row r="18" spans="1:6" ht="51">
      <c r="A18" s="37">
        <v>16</v>
      </c>
      <c r="B18" s="19" t="s">
        <v>110</v>
      </c>
      <c r="C18" s="26">
        <v>13.631</v>
      </c>
      <c r="D18" s="26">
        <v>5836.36</v>
      </c>
      <c r="E18" s="27" t="s">
        <v>14</v>
      </c>
      <c r="F18" s="26">
        <f>C18*D18</f>
        <v>79555.423159999991</v>
      </c>
    </row>
    <row r="19" spans="1:6" ht="36">
      <c r="A19" s="38">
        <v>17</v>
      </c>
      <c r="B19" s="20" t="s">
        <v>15</v>
      </c>
      <c r="C19" s="28">
        <v>13.7</v>
      </c>
      <c r="D19" s="28">
        <v>21</v>
      </c>
      <c r="E19" s="7" t="s">
        <v>7</v>
      </c>
      <c r="F19" s="43">
        <f>C19*D19</f>
        <v>287.7</v>
      </c>
    </row>
    <row r="20" spans="1:6" ht="120">
      <c r="A20" s="39">
        <v>18</v>
      </c>
      <c r="B20" s="21" t="s">
        <v>111</v>
      </c>
      <c r="C20" s="22">
        <v>136.56</v>
      </c>
      <c r="D20" s="22">
        <v>148.53</v>
      </c>
      <c r="E20" s="8" t="s">
        <v>7</v>
      </c>
      <c r="F20" s="22">
        <v>29325.759999999998</v>
      </c>
    </row>
    <row r="21" spans="1:6" ht="120">
      <c r="A21" s="36">
        <v>19</v>
      </c>
      <c r="B21" s="2" t="s">
        <v>112</v>
      </c>
      <c r="C21" s="14">
        <v>13.7</v>
      </c>
      <c r="D21" s="14">
        <v>130.53</v>
      </c>
      <c r="E21" s="5" t="s">
        <v>7</v>
      </c>
      <c r="F21" s="14">
        <f>C21*D21</f>
        <v>1788.261</v>
      </c>
    </row>
    <row r="22" spans="1:6" s="53" customFormat="1" ht="36">
      <c r="A22" s="13">
        <v>20</v>
      </c>
      <c r="B22" s="2" t="s">
        <v>117</v>
      </c>
      <c r="C22" s="14">
        <v>11.51</v>
      </c>
      <c r="D22" s="14">
        <v>34</v>
      </c>
      <c r="E22" s="5" t="s">
        <v>96</v>
      </c>
      <c r="F22" s="14">
        <f>C22*D22</f>
        <v>391.34</v>
      </c>
    </row>
    <row r="23" spans="1:6" ht="108">
      <c r="A23" s="36">
        <v>21</v>
      </c>
      <c r="B23" s="2" t="s">
        <v>113</v>
      </c>
      <c r="C23" s="14">
        <v>9.9</v>
      </c>
      <c r="D23" s="14">
        <v>497</v>
      </c>
      <c r="E23" s="5" t="s">
        <v>16</v>
      </c>
      <c r="F23" s="14">
        <f>C23*D23</f>
        <v>4920.3</v>
      </c>
    </row>
    <row r="24" spans="1:6" ht="87" customHeight="1">
      <c r="A24" s="36">
        <v>22</v>
      </c>
      <c r="B24" s="2" t="s">
        <v>114</v>
      </c>
      <c r="C24" s="14">
        <v>3.15</v>
      </c>
      <c r="D24" s="14">
        <v>2581</v>
      </c>
      <c r="E24" s="5" t="s">
        <v>7</v>
      </c>
      <c r="F24" s="14">
        <f>C24*D24</f>
        <v>8130.15</v>
      </c>
    </row>
    <row r="25" spans="1:6" ht="72">
      <c r="A25" s="36">
        <v>23</v>
      </c>
      <c r="B25" s="1" t="s">
        <v>17</v>
      </c>
      <c r="C25" s="14">
        <v>5</v>
      </c>
      <c r="D25" s="14">
        <v>84</v>
      </c>
      <c r="E25" s="5" t="s">
        <v>18</v>
      </c>
      <c r="F25" s="14">
        <v>420</v>
      </c>
    </row>
    <row r="26" spans="1:6" ht="48">
      <c r="A26" s="36">
        <v>24</v>
      </c>
      <c r="B26" s="1" t="s">
        <v>19</v>
      </c>
      <c r="C26" s="14">
        <v>15</v>
      </c>
      <c r="D26" s="14">
        <v>66</v>
      </c>
      <c r="E26" s="5" t="s">
        <v>18</v>
      </c>
      <c r="F26" s="14">
        <v>990</v>
      </c>
    </row>
    <row r="27" spans="1:6" ht="59.25" customHeight="1">
      <c r="A27" s="36">
        <v>25</v>
      </c>
      <c r="B27" s="1" t="s">
        <v>20</v>
      </c>
      <c r="C27" s="14">
        <v>10</v>
      </c>
      <c r="D27" s="14">
        <v>87</v>
      </c>
      <c r="E27" s="5" t="s">
        <v>18</v>
      </c>
      <c r="F27" s="14">
        <v>870</v>
      </c>
    </row>
    <row r="28" spans="1:6" ht="60">
      <c r="A28" s="36">
        <v>26</v>
      </c>
      <c r="B28" s="2" t="s">
        <v>174</v>
      </c>
      <c r="C28" s="14">
        <v>2</v>
      </c>
      <c r="D28" s="14">
        <v>159</v>
      </c>
      <c r="E28" s="5" t="s">
        <v>18</v>
      </c>
      <c r="F28" s="14">
        <v>795</v>
      </c>
    </row>
    <row r="29" spans="1:6" ht="150">
      <c r="A29" s="36">
        <v>27</v>
      </c>
      <c r="B29" s="1" t="s">
        <v>177</v>
      </c>
      <c r="C29" s="14">
        <v>4.13</v>
      </c>
      <c r="D29" s="14">
        <v>471</v>
      </c>
      <c r="E29" s="5" t="s">
        <v>97</v>
      </c>
      <c r="F29" s="14">
        <f t="shared" ref="F29:F34" si="1">C29*D29</f>
        <v>1945.23</v>
      </c>
    </row>
    <row r="30" spans="1:6" ht="48">
      <c r="A30" s="36">
        <v>28</v>
      </c>
      <c r="B30" s="2" t="s">
        <v>115</v>
      </c>
      <c r="C30" s="14">
        <v>150.26</v>
      </c>
      <c r="D30" s="14">
        <v>122</v>
      </c>
      <c r="E30" s="5" t="s">
        <v>7</v>
      </c>
      <c r="F30" s="14">
        <f t="shared" si="1"/>
        <v>18331.719999999998</v>
      </c>
    </row>
    <row r="31" spans="1:6" ht="150">
      <c r="A31" s="36">
        <v>29</v>
      </c>
      <c r="B31" s="1" t="s">
        <v>175</v>
      </c>
      <c r="C31" s="14">
        <v>66.03</v>
      </c>
      <c r="D31" s="14">
        <v>44.2</v>
      </c>
      <c r="E31" s="5" t="s">
        <v>98</v>
      </c>
      <c r="F31" s="14">
        <f t="shared" si="1"/>
        <v>2918.5260000000003</v>
      </c>
    </row>
    <row r="32" spans="1:6" ht="75">
      <c r="A32" s="36">
        <v>30</v>
      </c>
      <c r="B32" s="23" t="s">
        <v>99</v>
      </c>
      <c r="C32" s="14">
        <v>66.06</v>
      </c>
      <c r="D32" s="14">
        <v>49</v>
      </c>
      <c r="E32" s="29" t="s">
        <v>98</v>
      </c>
      <c r="F32" s="14">
        <f t="shared" si="1"/>
        <v>3236.94</v>
      </c>
    </row>
    <row r="33" spans="1:6" ht="150.75" customHeight="1">
      <c r="A33" s="36">
        <v>31</v>
      </c>
      <c r="B33" s="1" t="s">
        <v>176</v>
      </c>
      <c r="C33" s="14">
        <v>57.7</v>
      </c>
      <c r="D33" s="14">
        <v>45.1</v>
      </c>
      <c r="E33" s="29" t="s">
        <v>98</v>
      </c>
      <c r="F33" s="14">
        <f t="shared" si="1"/>
        <v>2602.2700000000004</v>
      </c>
    </row>
    <row r="34" spans="1:6" ht="150.75" customHeight="1">
      <c r="A34" s="36">
        <v>32</v>
      </c>
      <c r="B34" s="1" t="s">
        <v>178</v>
      </c>
      <c r="C34" s="14">
        <v>57.7</v>
      </c>
      <c r="D34" s="14">
        <v>67</v>
      </c>
      <c r="E34" s="29" t="s">
        <v>98</v>
      </c>
      <c r="F34" s="14">
        <f t="shared" si="1"/>
        <v>3865.9</v>
      </c>
    </row>
    <row r="35" spans="1:6" ht="48.75" customHeight="1">
      <c r="A35" s="36">
        <v>33</v>
      </c>
      <c r="B35" s="2" t="s">
        <v>179</v>
      </c>
      <c r="C35" s="14">
        <v>6.35</v>
      </c>
      <c r="D35" s="14">
        <v>38</v>
      </c>
      <c r="E35" s="5" t="s">
        <v>7</v>
      </c>
      <c r="F35" s="14">
        <f t="shared" ref="F35:F94" si="2">C35*D35</f>
        <v>241.29999999999998</v>
      </c>
    </row>
    <row r="36" spans="1:6" ht="132">
      <c r="A36" s="36">
        <v>34</v>
      </c>
      <c r="B36" s="2" t="s">
        <v>180</v>
      </c>
      <c r="C36" s="14">
        <v>6.35</v>
      </c>
      <c r="D36" s="14">
        <v>81</v>
      </c>
      <c r="E36" s="5" t="s">
        <v>7</v>
      </c>
      <c r="F36" s="14">
        <f t="shared" si="2"/>
        <v>514.35</v>
      </c>
    </row>
    <row r="37" spans="1:6" ht="84">
      <c r="A37" s="36">
        <v>35</v>
      </c>
      <c r="B37" s="2" t="s">
        <v>116</v>
      </c>
      <c r="C37" s="25">
        <v>0.14399999999999999</v>
      </c>
      <c r="D37" s="14">
        <v>9888</v>
      </c>
      <c r="E37" s="5" t="s">
        <v>21</v>
      </c>
      <c r="F37" s="14">
        <f t="shared" si="2"/>
        <v>1423.8719999999998</v>
      </c>
    </row>
    <row r="38" spans="1:6" ht="48">
      <c r="A38" s="36">
        <v>36</v>
      </c>
      <c r="B38" s="1" t="s">
        <v>22</v>
      </c>
      <c r="C38" s="14">
        <v>5.64</v>
      </c>
      <c r="D38" s="14">
        <v>29</v>
      </c>
      <c r="E38" s="5" t="s">
        <v>7</v>
      </c>
      <c r="F38" s="14">
        <f t="shared" si="2"/>
        <v>163.56</v>
      </c>
    </row>
    <row r="39" spans="1:6" ht="90" customHeight="1">
      <c r="A39" s="36">
        <v>37</v>
      </c>
      <c r="B39" s="1" t="s">
        <v>23</v>
      </c>
      <c r="C39" s="14">
        <v>5.64</v>
      </c>
      <c r="D39" s="14">
        <v>79</v>
      </c>
      <c r="E39" s="5" t="s">
        <v>7</v>
      </c>
      <c r="F39" s="14">
        <f t="shared" si="2"/>
        <v>445.56</v>
      </c>
    </row>
    <row r="40" spans="1:6" ht="324.75" customHeight="1">
      <c r="A40" s="36">
        <v>38</v>
      </c>
      <c r="B40" s="2" t="s">
        <v>181</v>
      </c>
      <c r="C40" s="14">
        <v>13.7</v>
      </c>
      <c r="D40" s="14">
        <v>1704</v>
      </c>
      <c r="E40" s="5" t="s">
        <v>7</v>
      </c>
      <c r="F40" s="14">
        <f t="shared" si="2"/>
        <v>23344.799999999999</v>
      </c>
    </row>
    <row r="41" spans="1:6" ht="144.75" customHeight="1">
      <c r="A41" s="36">
        <v>39</v>
      </c>
      <c r="B41" s="2" t="s">
        <v>182</v>
      </c>
      <c r="C41" s="14">
        <v>60.05</v>
      </c>
      <c r="D41" s="14">
        <v>1047</v>
      </c>
      <c r="E41" s="5" t="s">
        <v>7</v>
      </c>
      <c r="F41" s="14">
        <f t="shared" si="2"/>
        <v>62872.35</v>
      </c>
    </row>
    <row r="42" spans="1:6" ht="168">
      <c r="A42" s="36">
        <v>40</v>
      </c>
      <c r="B42" s="2" t="s">
        <v>183</v>
      </c>
      <c r="C42" s="14">
        <v>6.5</v>
      </c>
      <c r="D42" s="14">
        <v>183</v>
      </c>
      <c r="E42" s="5" t="s">
        <v>24</v>
      </c>
      <c r="F42" s="14">
        <f t="shared" si="2"/>
        <v>1189.5</v>
      </c>
    </row>
    <row r="43" spans="1:6">
      <c r="A43" s="36">
        <v>41</v>
      </c>
      <c r="B43" s="24" t="s">
        <v>25</v>
      </c>
      <c r="C43" s="14">
        <v>7.2</v>
      </c>
      <c r="D43" s="14">
        <v>658</v>
      </c>
      <c r="E43" s="5" t="s">
        <v>24</v>
      </c>
      <c r="F43" s="14">
        <f t="shared" si="2"/>
        <v>4737.6000000000004</v>
      </c>
    </row>
    <row r="44" spans="1:6">
      <c r="A44" s="36">
        <v>42</v>
      </c>
      <c r="B44" s="24" t="s">
        <v>26</v>
      </c>
      <c r="C44" s="14">
        <v>6.48</v>
      </c>
      <c r="D44" s="14">
        <v>263</v>
      </c>
      <c r="E44" s="5" t="s">
        <v>24</v>
      </c>
      <c r="F44" s="14">
        <f t="shared" si="2"/>
        <v>1704.24</v>
      </c>
    </row>
    <row r="45" spans="1:6" ht="50.25" customHeight="1">
      <c r="A45" s="36">
        <v>43</v>
      </c>
      <c r="B45" s="2" t="s">
        <v>184</v>
      </c>
      <c r="C45" s="14">
        <v>1.08</v>
      </c>
      <c r="D45" s="14">
        <v>585</v>
      </c>
      <c r="E45" s="5" t="s">
        <v>27</v>
      </c>
      <c r="F45" s="14">
        <f t="shared" si="2"/>
        <v>631.80000000000007</v>
      </c>
    </row>
    <row r="46" spans="1:6" ht="50.25" customHeight="1">
      <c r="A46" s="36">
        <v>44</v>
      </c>
      <c r="B46" s="1" t="s">
        <v>28</v>
      </c>
      <c r="C46" s="14">
        <v>450</v>
      </c>
      <c r="D46" s="14">
        <v>12</v>
      </c>
      <c r="E46" s="5" t="s">
        <v>18</v>
      </c>
      <c r="F46" s="14">
        <f t="shared" si="2"/>
        <v>5400</v>
      </c>
    </row>
    <row r="47" spans="1:6" ht="85.5" customHeight="1">
      <c r="A47" s="36">
        <f>A46+1</f>
        <v>45</v>
      </c>
      <c r="B47" s="2" t="s">
        <v>100</v>
      </c>
      <c r="C47" s="15">
        <v>10</v>
      </c>
      <c r="D47" s="15">
        <v>162</v>
      </c>
      <c r="E47" s="16" t="s">
        <v>29</v>
      </c>
      <c r="F47" s="14">
        <f t="shared" si="2"/>
        <v>1620</v>
      </c>
    </row>
    <row r="48" spans="1:6" ht="35.25" customHeight="1">
      <c r="A48" s="36">
        <v>46</v>
      </c>
      <c r="B48" s="1" t="s">
        <v>30</v>
      </c>
      <c r="C48" s="15">
        <v>3</v>
      </c>
      <c r="D48" s="15">
        <v>187</v>
      </c>
      <c r="E48" s="16" t="s">
        <v>29</v>
      </c>
      <c r="F48" s="14">
        <f t="shared" si="2"/>
        <v>561</v>
      </c>
    </row>
    <row r="49" spans="1:6" ht="36" customHeight="1">
      <c r="A49" s="36">
        <v>47</v>
      </c>
      <c r="B49" s="1" t="s">
        <v>31</v>
      </c>
      <c r="C49" s="15">
        <v>3</v>
      </c>
      <c r="D49" s="15">
        <v>127</v>
      </c>
      <c r="E49" s="16" t="s">
        <v>29</v>
      </c>
      <c r="F49" s="14">
        <f t="shared" si="2"/>
        <v>381</v>
      </c>
    </row>
    <row r="50" spans="1:6">
      <c r="A50" s="36"/>
      <c r="B50" s="1" t="s">
        <v>32</v>
      </c>
      <c r="C50" s="15"/>
      <c r="D50" s="15"/>
      <c r="E50" s="16"/>
      <c r="F50" s="14"/>
    </row>
    <row r="51" spans="1:6" ht="60">
      <c r="A51" s="36">
        <v>48</v>
      </c>
      <c r="B51" s="1" t="s">
        <v>33</v>
      </c>
      <c r="C51" s="14">
        <v>5</v>
      </c>
      <c r="D51" s="15">
        <v>3104</v>
      </c>
      <c r="E51" s="16" t="s">
        <v>29</v>
      </c>
      <c r="F51" s="14">
        <f t="shared" si="2"/>
        <v>15520</v>
      </c>
    </row>
    <row r="52" spans="1:6" ht="72">
      <c r="A52" s="36">
        <f>A51+1</f>
        <v>49</v>
      </c>
      <c r="B52" s="1" t="s">
        <v>34</v>
      </c>
      <c r="C52" s="14">
        <v>2</v>
      </c>
      <c r="D52" s="15">
        <v>380</v>
      </c>
      <c r="E52" s="16" t="s">
        <v>29</v>
      </c>
      <c r="F52" s="14">
        <f t="shared" si="2"/>
        <v>760</v>
      </c>
    </row>
    <row r="53" spans="1:6" ht="72">
      <c r="A53" s="36">
        <f t="shared" ref="A53:A96" si="3">A52+1</f>
        <v>50</v>
      </c>
      <c r="B53" s="1" t="s">
        <v>35</v>
      </c>
      <c r="C53" s="14">
        <v>2</v>
      </c>
      <c r="D53" s="15">
        <v>945</v>
      </c>
      <c r="E53" s="16" t="s">
        <v>29</v>
      </c>
      <c r="F53" s="14">
        <f t="shared" si="2"/>
        <v>1890</v>
      </c>
    </row>
    <row r="54" spans="1:6" ht="75">
      <c r="A54" s="36">
        <f t="shared" si="3"/>
        <v>51</v>
      </c>
      <c r="B54" s="1" t="s">
        <v>101</v>
      </c>
      <c r="C54" s="14">
        <v>2</v>
      </c>
      <c r="D54" s="15">
        <v>881</v>
      </c>
      <c r="E54" s="16" t="s">
        <v>102</v>
      </c>
      <c r="F54" s="14">
        <f>C54*D54</f>
        <v>1762</v>
      </c>
    </row>
    <row r="55" spans="1:6" ht="60">
      <c r="A55" s="36">
        <f t="shared" si="3"/>
        <v>52</v>
      </c>
      <c r="B55" s="2" t="s">
        <v>140</v>
      </c>
      <c r="C55" s="14">
        <v>2</v>
      </c>
      <c r="D55" s="14">
        <v>1015</v>
      </c>
      <c r="E55" s="16" t="s">
        <v>36</v>
      </c>
      <c r="F55" s="14">
        <f t="shared" si="2"/>
        <v>2030</v>
      </c>
    </row>
    <row r="56" spans="1:6" ht="60">
      <c r="A56" s="36">
        <f t="shared" si="3"/>
        <v>53</v>
      </c>
      <c r="B56" s="2" t="s">
        <v>185</v>
      </c>
      <c r="C56" s="14">
        <v>2</v>
      </c>
      <c r="D56" s="14">
        <v>155</v>
      </c>
      <c r="E56" s="5" t="s">
        <v>18</v>
      </c>
      <c r="F56" s="14">
        <f t="shared" si="2"/>
        <v>310</v>
      </c>
    </row>
    <row r="57" spans="1:6" ht="48">
      <c r="A57" s="36">
        <f t="shared" si="3"/>
        <v>54</v>
      </c>
      <c r="B57" s="2" t="s">
        <v>186</v>
      </c>
      <c r="C57" s="14">
        <v>2</v>
      </c>
      <c r="D57" s="15">
        <v>414</v>
      </c>
      <c r="E57" s="16" t="s">
        <v>29</v>
      </c>
      <c r="F57" s="14">
        <f t="shared" si="2"/>
        <v>828</v>
      </c>
    </row>
    <row r="58" spans="1:6" ht="96">
      <c r="A58" s="36">
        <f t="shared" si="3"/>
        <v>55</v>
      </c>
      <c r="B58" s="2" t="s">
        <v>187</v>
      </c>
      <c r="C58" s="14">
        <v>2</v>
      </c>
      <c r="D58" s="14">
        <v>2208</v>
      </c>
      <c r="E58" s="5" t="s">
        <v>18</v>
      </c>
      <c r="F58" s="14">
        <f t="shared" si="2"/>
        <v>4416</v>
      </c>
    </row>
    <row r="59" spans="1:6" ht="36">
      <c r="A59" s="36">
        <f t="shared" si="3"/>
        <v>56</v>
      </c>
      <c r="B59" s="2" t="s">
        <v>37</v>
      </c>
      <c r="C59" s="14">
        <v>2</v>
      </c>
      <c r="D59" s="14">
        <v>1497</v>
      </c>
      <c r="E59" s="5" t="s">
        <v>38</v>
      </c>
      <c r="F59" s="14">
        <f t="shared" si="2"/>
        <v>2994</v>
      </c>
    </row>
    <row r="60" spans="1:6" ht="60">
      <c r="A60" s="36">
        <f t="shared" si="3"/>
        <v>57</v>
      </c>
      <c r="B60" s="1" t="s">
        <v>39</v>
      </c>
      <c r="C60" s="14">
        <v>5</v>
      </c>
      <c r="D60" s="14">
        <v>107</v>
      </c>
      <c r="E60" s="16" t="s">
        <v>29</v>
      </c>
      <c r="F60" s="14">
        <f t="shared" si="2"/>
        <v>535</v>
      </c>
    </row>
    <row r="61" spans="1:6" ht="60">
      <c r="A61" s="36">
        <f t="shared" si="3"/>
        <v>58</v>
      </c>
      <c r="B61" s="1" t="s">
        <v>40</v>
      </c>
      <c r="C61" s="14">
        <v>2</v>
      </c>
      <c r="D61" s="15">
        <v>91</v>
      </c>
      <c r="E61" s="16" t="s">
        <v>29</v>
      </c>
      <c r="F61" s="14">
        <f t="shared" si="2"/>
        <v>182</v>
      </c>
    </row>
    <row r="62" spans="1:6" ht="48">
      <c r="A62" s="36">
        <f t="shared" si="3"/>
        <v>59</v>
      </c>
      <c r="B62" s="1" t="s">
        <v>41</v>
      </c>
      <c r="C62" s="15">
        <v>2</v>
      </c>
      <c r="D62" s="14">
        <v>1251</v>
      </c>
      <c r="E62" s="16" t="s">
        <v>29</v>
      </c>
      <c r="F62" s="14">
        <f t="shared" si="2"/>
        <v>2502</v>
      </c>
    </row>
    <row r="63" spans="1:6" ht="48">
      <c r="A63" s="36">
        <f t="shared" si="3"/>
        <v>60</v>
      </c>
      <c r="B63" s="1" t="s">
        <v>42</v>
      </c>
      <c r="C63" s="15">
        <v>5</v>
      </c>
      <c r="D63" s="14">
        <v>539</v>
      </c>
      <c r="E63" s="16" t="s">
        <v>29</v>
      </c>
      <c r="F63" s="14">
        <f t="shared" si="2"/>
        <v>2695</v>
      </c>
    </row>
    <row r="64" spans="1:6" ht="60">
      <c r="A64" s="36">
        <f t="shared" si="3"/>
        <v>61</v>
      </c>
      <c r="B64" s="2" t="s">
        <v>188</v>
      </c>
      <c r="C64" s="14">
        <v>3</v>
      </c>
      <c r="D64" s="14">
        <v>493</v>
      </c>
      <c r="E64" s="16" t="s">
        <v>29</v>
      </c>
      <c r="F64" s="14">
        <f t="shared" si="2"/>
        <v>1479</v>
      </c>
    </row>
    <row r="65" spans="1:6" ht="48">
      <c r="A65" s="36">
        <f t="shared" si="3"/>
        <v>62</v>
      </c>
      <c r="B65" s="24" t="s">
        <v>43</v>
      </c>
      <c r="C65" s="14">
        <v>3</v>
      </c>
      <c r="D65" s="14">
        <v>815</v>
      </c>
      <c r="E65" s="5" t="s">
        <v>18</v>
      </c>
      <c r="F65" s="14">
        <f t="shared" si="2"/>
        <v>2445</v>
      </c>
    </row>
    <row r="66" spans="1:6" ht="84">
      <c r="A66" s="36">
        <f t="shared" si="3"/>
        <v>63</v>
      </c>
      <c r="B66" s="2" t="s">
        <v>189</v>
      </c>
      <c r="C66" s="14">
        <v>2</v>
      </c>
      <c r="D66" s="14">
        <v>555</v>
      </c>
      <c r="E66" s="5" t="s">
        <v>18</v>
      </c>
      <c r="F66" s="14">
        <f t="shared" si="2"/>
        <v>1110</v>
      </c>
    </row>
    <row r="67" spans="1:6" ht="205.5" customHeight="1">
      <c r="A67" s="36">
        <f t="shared" si="3"/>
        <v>64</v>
      </c>
      <c r="B67" s="2" t="s">
        <v>190</v>
      </c>
      <c r="C67" s="15">
        <v>15</v>
      </c>
      <c r="D67" s="15">
        <v>177</v>
      </c>
      <c r="E67" s="16" t="s">
        <v>44</v>
      </c>
      <c r="F67" s="14">
        <f t="shared" si="2"/>
        <v>2655</v>
      </c>
    </row>
    <row r="68" spans="1:6" ht="24">
      <c r="A68" s="36">
        <f t="shared" si="3"/>
        <v>65</v>
      </c>
      <c r="B68" s="1" t="s">
        <v>45</v>
      </c>
      <c r="C68" s="15">
        <v>10</v>
      </c>
      <c r="D68" s="15">
        <v>101</v>
      </c>
      <c r="E68" s="16" t="s">
        <v>44</v>
      </c>
      <c r="F68" s="14">
        <f t="shared" si="2"/>
        <v>1010</v>
      </c>
    </row>
    <row r="69" spans="1:6" ht="24">
      <c r="A69" s="36">
        <f t="shared" si="3"/>
        <v>66</v>
      </c>
      <c r="B69" s="1" t="s">
        <v>46</v>
      </c>
      <c r="C69" s="15">
        <v>10</v>
      </c>
      <c r="D69" s="15">
        <v>137</v>
      </c>
      <c r="E69" s="16" t="s">
        <v>44</v>
      </c>
      <c r="F69" s="14">
        <f t="shared" si="2"/>
        <v>1370</v>
      </c>
    </row>
    <row r="70" spans="1:6" ht="51">
      <c r="A70" s="36">
        <f t="shared" si="3"/>
        <v>67</v>
      </c>
      <c r="B70" s="1" t="s">
        <v>47</v>
      </c>
      <c r="C70" s="30">
        <v>2</v>
      </c>
      <c r="D70" s="14">
        <v>778</v>
      </c>
      <c r="E70" s="5" t="s">
        <v>18</v>
      </c>
      <c r="F70" s="14">
        <f t="shared" si="2"/>
        <v>1556</v>
      </c>
    </row>
    <row r="71" spans="1:6" ht="48">
      <c r="A71" s="36">
        <f t="shared" si="3"/>
        <v>68</v>
      </c>
      <c r="B71" s="1" t="s">
        <v>48</v>
      </c>
      <c r="C71" s="14">
        <v>2</v>
      </c>
      <c r="D71" s="15">
        <v>5128</v>
      </c>
      <c r="E71" s="16" t="s">
        <v>29</v>
      </c>
      <c r="F71" s="14">
        <f t="shared" si="2"/>
        <v>10256</v>
      </c>
    </row>
    <row r="72" spans="1:6" ht="48">
      <c r="A72" s="36">
        <f t="shared" si="3"/>
        <v>69</v>
      </c>
      <c r="B72" s="1" t="s">
        <v>49</v>
      </c>
      <c r="C72" s="14">
        <v>2</v>
      </c>
      <c r="D72" s="15">
        <v>96</v>
      </c>
      <c r="E72" s="16" t="s">
        <v>29</v>
      </c>
      <c r="F72" s="14">
        <f t="shared" si="2"/>
        <v>192</v>
      </c>
    </row>
    <row r="73" spans="1:6" ht="36">
      <c r="A73" s="36">
        <f t="shared" si="3"/>
        <v>70</v>
      </c>
      <c r="B73" s="1" t="s">
        <v>50</v>
      </c>
      <c r="C73" s="14">
        <v>4</v>
      </c>
      <c r="D73" s="14">
        <v>19</v>
      </c>
      <c r="E73" s="5" t="s">
        <v>18</v>
      </c>
      <c r="F73" s="14">
        <f t="shared" si="2"/>
        <v>76</v>
      </c>
    </row>
    <row r="74" spans="1:6" ht="48">
      <c r="A74" s="36">
        <f t="shared" si="3"/>
        <v>71</v>
      </c>
      <c r="B74" s="1" t="s">
        <v>51</v>
      </c>
      <c r="C74" s="14">
        <v>30</v>
      </c>
      <c r="D74" s="15">
        <v>292</v>
      </c>
      <c r="E74" s="16" t="s">
        <v>44</v>
      </c>
      <c r="F74" s="14">
        <f t="shared" si="2"/>
        <v>8760</v>
      </c>
    </row>
    <row r="75" spans="1:6" ht="25.5">
      <c r="A75" s="36">
        <f t="shared" si="3"/>
        <v>72</v>
      </c>
      <c r="B75" s="1" t="s">
        <v>52</v>
      </c>
      <c r="C75" s="14">
        <v>8</v>
      </c>
      <c r="D75" s="14">
        <v>85</v>
      </c>
      <c r="E75" s="5" t="s">
        <v>18</v>
      </c>
      <c r="F75" s="14">
        <f t="shared" si="2"/>
        <v>680</v>
      </c>
    </row>
    <row r="76" spans="1:6">
      <c r="A76" s="36">
        <f t="shared" si="3"/>
        <v>73</v>
      </c>
      <c r="B76" s="5" t="s">
        <v>53</v>
      </c>
      <c r="C76" s="14">
        <v>12</v>
      </c>
      <c r="D76" s="14">
        <v>85</v>
      </c>
      <c r="E76" s="5" t="s">
        <v>18</v>
      </c>
      <c r="F76" s="14">
        <f t="shared" si="2"/>
        <v>1020</v>
      </c>
    </row>
    <row r="77" spans="1:6">
      <c r="A77" s="36">
        <f t="shared" si="3"/>
        <v>74</v>
      </c>
      <c r="B77" s="5" t="s">
        <v>54</v>
      </c>
      <c r="C77" s="14">
        <v>10</v>
      </c>
      <c r="D77" s="14">
        <v>195</v>
      </c>
      <c r="E77" s="5" t="s">
        <v>18</v>
      </c>
      <c r="F77" s="14">
        <f t="shared" si="2"/>
        <v>1950</v>
      </c>
    </row>
    <row r="78" spans="1:6">
      <c r="A78" s="36">
        <f t="shared" si="3"/>
        <v>75</v>
      </c>
      <c r="B78" s="5" t="s">
        <v>55</v>
      </c>
      <c r="C78" s="14">
        <v>10</v>
      </c>
      <c r="D78" s="14">
        <v>89</v>
      </c>
      <c r="E78" s="5" t="s">
        <v>18</v>
      </c>
      <c r="F78" s="14">
        <f t="shared" si="2"/>
        <v>890</v>
      </c>
    </row>
    <row r="79" spans="1:6">
      <c r="A79" s="36">
        <f t="shared" si="3"/>
        <v>76</v>
      </c>
      <c r="B79" s="5" t="s">
        <v>56</v>
      </c>
      <c r="C79" s="14">
        <v>7</v>
      </c>
      <c r="D79" s="14">
        <v>147</v>
      </c>
      <c r="E79" s="5" t="s">
        <v>18</v>
      </c>
      <c r="F79" s="14">
        <f t="shared" si="2"/>
        <v>1029</v>
      </c>
    </row>
    <row r="80" spans="1:6">
      <c r="A80" s="36">
        <f t="shared" si="3"/>
        <v>77</v>
      </c>
      <c r="B80" s="5" t="s">
        <v>57</v>
      </c>
      <c r="C80" s="14">
        <v>30</v>
      </c>
      <c r="D80" s="14">
        <v>21</v>
      </c>
      <c r="E80" s="5" t="s">
        <v>18</v>
      </c>
      <c r="F80" s="14">
        <f t="shared" si="2"/>
        <v>630</v>
      </c>
    </row>
    <row r="81" spans="1:6" ht="25.5">
      <c r="A81" s="36">
        <f t="shared" si="3"/>
        <v>78</v>
      </c>
      <c r="B81" s="5" t="s">
        <v>58</v>
      </c>
      <c r="C81" s="14">
        <v>4</v>
      </c>
      <c r="D81" s="14">
        <v>142</v>
      </c>
      <c r="E81" s="5" t="s">
        <v>18</v>
      </c>
      <c r="F81" s="14">
        <f t="shared" si="2"/>
        <v>568</v>
      </c>
    </row>
    <row r="82" spans="1:6">
      <c r="A82" s="36">
        <f t="shared" si="3"/>
        <v>79</v>
      </c>
      <c r="B82" s="5" t="s">
        <v>59</v>
      </c>
      <c r="C82" s="14">
        <v>7</v>
      </c>
      <c r="D82" s="14">
        <v>144</v>
      </c>
      <c r="E82" s="5" t="s">
        <v>18</v>
      </c>
      <c r="F82" s="14">
        <f t="shared" si="2"/>
        <v>1008</v>
      </c>
    </row>
    <row r="83" spans="1:6">
      <c r="A83" s="36">
        <f t="shared" si="3"/>
        <v>80</v>
      </c>
      <c r="B83" s="5" t="s">
        <v>60</v>
      </c>
      <c r="C83" s="14">
        <v>15</v>
      </c>
      <c r="D83" s="14">
        <v>17</v>
      </c>
      <c r="E83" s="5" t="s">
        <v>18</v>
      </c>
      <c r="F83" s="14">
        <f t="shared" si="2"/>
        <v>255</v>
      </c>
    </row>
    <row r="84" spans="1:6">
      <c r="A84" s="36">
        <f t="shared" si="3"/>
        <v>81</v>
      </c>
      <c r="B84" s="5" t="s">
        <v>61</v>
      </c>
      <c r="C84" s="14">
        <v>1</v>
      </c>
      <c r="D84" s="14">
        <v>187</v>
      </c>
      <c r="E84" s="31" t="s">
        <v>62</v>
      </c>
      <c r="F84" s="14">
        <f t="shared" si="2"/>
        <v>187</v>
      </c>
    </row>
    <row r="85" spans="1:6">
      <c r="A85" s="36">
        <f t="shared" si="3"/>
        <v>82</v>
      </c>
      <c r="B85" s="5" t="s">
        <v>63</v>
      </c>
      <c r="C85" s="14">
        <v>1</v>
      </c>
      <c r="D85" s="14">
        <v>103</v>
      </c>
      <c r="E85" s="31" t="s">
        <v>64</v>
      </c>
      <c r="F85" s="14">
        <f t="shared" si="2"/>
        <v>103</v>
      </c>
    </row>
    <row r="86" spans="1:6" ht="72">
      <c r="A86" s="36">
        <f t="shared" si="3"/>
        <v>83</v>
      </c>
      <c r="B86" s="1" t="s">
        <v>65</v>
      </c>
      <c r="C86" s="14">
        <v>20</v>
      </c>
      <c r="D86" s="14">
        <v>84</v>
      </c>
      <c r="E86" s="5" t="s">
        <v>16</v>
      </c>
      <c r="F86" s="14">
        <f t="shared" si="2"/>
        <v>1680</v>
      </c>
    </row>
    <row r="87" spans="1:6" ht="120">
      <c r="A87" s="36">
        <f t="shared" si="3"/>
        <v>84</v>
      </c>
      <c r="B87" s="2" t="s">
        <v>191</v>
      </c>
      <c r="C87" s="14">
        <v>20</v>
      </c>
      <c r="D87" s="14">
        <v>188</v>
      </c>
      <c r="E87" s="5" t="s">
        <v>16</v>
      </c>
      <c r="F87" s="14">
        <f t="shared" si="2"/>
        <v>3760</v>
      </c>
    </row>
    <row r="88" spans="1:6">
      <c r="A88" s="36">
        <f t="shared" si="3"/>
        <v>85</v>
      </c>
      <c r="B88" s="5" t="s">
        <v>66</v>
      </c>
      <c r="C88" s="14">
        <v>6</v>
      </c>
      <c r="D88" s="14">
        <v>84</v>
      </c>
      <c r="E88" s="5" t="s">
        <v>16</v>
      </c>
      <c r="F88" s="14">
        <f t="shared" si="2"/>
        <v>504</v>
      </c>
    </row>
    <row r="89" spans="1:6">
      <c r="A89" s="36">
        <f t="shared" si="3"/>
        <v>86</v>
      </c>
      <c r="B89" s="5" t="s">
        <v>67</v>
      </c>
      <c r="C89" s="14">
        <v>2</v>
      </c>
      <c r="D89" s="14">
        <v>78</v>
      </c>
      <c r="E89" s="5" t="s">
        <v>16</v>
      </c>
      <c r="F89" s="14">
        <f t="shared" si="2"/>
        <v>156</v>
      </c>
    </row>
    <row r="90" spans="1:6" ht="276.75" customHeight="1">
      <c r="A90" s="36">
        <f t="shared" si="3"/>
        <v>87</v>
      </c>
      <c r="B90" s="2" t="s">
        <v>68</v>
      </c>
      <c r="C90" s="14">
        <v>2</v>
      </c>
      <c r="D90" s="15">
        <v>7248</v>
      </c>
      <c r="E90" s="16" t="s">
        <v>29</v>
      </c>
      <c r="F90" s="14">
        <f>C90*D90</f>
        <v>14496</v>
      </c>
    </row>
    <row r="91" spans="1:6" ht="270.75" customHeight="1">
      <c r="A91" s="36">
        <f t="shared" si="3"/>
        <v>88</v>
      </c>
      <c r="B91" s="1" t="s">
        <v>69</v>
      </c>
      <c r="C91" s="14">
        <v>1</v>
      </c>
      <c r="D91" s="32">
        <v>48162</v>
      </c>
      <c r="E91" s="16" t="s">
        <v>29</v>
      </c>
      <c r="F91" s="14">
        <f t="shared" si="2"/>
        <v>48162</v>
      </c>
    </row>
    <row r="92" spans="1:6" ht="260.25" customHeight="1">
      <c r="A92" s="36">
        <f t="shared" si="3"/>
        <v>89</v>
      </c>
      <c r="B92" s="1" t="s">
        <v>70</v>
      </c>
      <c r="C92" s="14">
        <v>1</v>
      </c>
      <c r="D92" s="32">
        <v>16621</v>
      </c>
      <c r="E92" s="16" t="s">
        <v>29</v>
      </c>
      <c r="F92" s="14">
        <f t="shared" si="2"/>
        <v>16621</v>
      </c>
    </row>
    <row r="93" spans="1:6" ht="65.25" customHeight="1">
      <c r="A93" s="36">
        <f t="shared" si="3"/>
        <v>90</v>
      </c>
      <c r="B93" s="1" t="s">
        <v>71</v>
      </c>
      <c r="C93" s="15">
        <v>2</v>
      </c>
      <c r="D93" s="15">
        <v>430</v>
      </c>
      <c r="E93" s="16" t="s">
        <v>29</v>
      </c>
      <c r="F93" s="14">
        <f t="shared" si="2"/>
        <v>860</v>
      </c>
    </row>
    <row r="94" spans="1:6" ht="66.75" customHeight="1">
      <c r="A94" s="36">
        <f t="shared" si="3"/>
        <v>91</v>
      </c>
      <c r="B94" s="47" t="s">
        <v>192</v>
      </c>
      <c r="C94" s="14">
        <v>2</v>
      </c>
      <c r="D94" s="14">
        <v>484</v>
      </c>
      <c r="E94" s="5" t="s">
        <v>18</v>
      </c>
      <c r="F94" s="14">
        <f t="shared" si="2"/>
        <v>968</v>
      </c>
    </row>
    <row r="95" spans="1:6" ht="43.5" customHeight="1">
      <c r="A95" s="36">
        <f t="shared" si="3"/>
        <v>92</v>
      </c>
      <c r="B95" s="1" t="s">
        <v>72</v>
      </c>
      <c r="C95" s="14">
        <v>2</v>
      </c>
      <c r="D95" s="14">
        <v>58</v>
      </c>
      <c r="E95" s="5" t="s">
        <v>18</v>
      </c>
      <c r="F95" s="14">
        <v>406</v>
      </c>
    </row>
    <row r="96" spans="1:6" ht="55.5" customHeight="1">
      <c r="A96" s="36">
        <f t="shared" si="3"/>
        <v>93</v>
      </c>
      <c r="B96" s="1" t="s">
        <v>73</v>
      </c>
      <c r="C96" s="14">
        <v>2</v>
      </c>
      <c r="D96" s="14">
        <v>341</v>
      </c>
      <c r="E96" s="5" t="s">
        <v>18</v>
      </c>
      <c r="F96" s="14">
        <v>682</v>
      </c>
    </row>
    <row r="97" spans="1:6">
      <c r="A97" s="36"/>
      <c r="B97" s="1"/>
      <c r="C97" s="14"/>
      <c r="D97" s="14"/>
      <c r="E97" s="5"/>
      <c r="F97" s="49">
        <f>SUM(F3:F96)</f>
        <v>581036.63494999986</v>
      </c>
    </row>
    <row r="98" spans="1:6">
      <c r="A98" s="36"/>
      <c r="B98" s="139" t="s">
        <v>74</v>
      </c>
      <c r="C98" s="141"/>
      <c r="D98" s="33">
        <v>0.09</v>
      </c>
      <c r="E98" s="54"/>
      <c r="F98" s="54">
        <v>52384</v>
      </c>
    </row>
    <row r="99" spans="1:6">
      <c r="A99" s="34"/>
      <c r="B99" s="139" t="s">
        <v>75</v>
      </c>
      <c r="C99" s="141"/>
      <c r="D99" s="33">
        <v>0.09</v>
      </c>
      <c r="E99" s="54"/>
      <c r="F99" s="54">
        <v>52384</v>
      </c>
    </row>
    <row r="100" spans="1:6">
      <c r="A100" s="34"/>
      <c r="B100" s="143" t="s">
        <v>76</v>
      </c>
      <c r="C100" s="142"/>
      <c r="D100" s="141"/>
      <c r="E100" s="54"/>
      <c r="F100" s="54">
        <f>SUM(F97:F99)</f>
        <v>685804.63494999986</v>
      </c>
    </row>
    <row r="101" spans="1:6">
      <c r="A101" s="34"/>
      <c r="B101" s="139" t="s">
        <v>118</v>
      </c>
      <c r="C101" s="141"/>
      <c r="D101" s="33">
        <v>0.01</v>
      </c>
      <c r="E101" s="54"/>
      <c r="F101" s="54">
        <v>6868</v>
      </c>
    </row>
    <row r="102" spans="1:6">
      <c r="A102" s="34"/>
      <c r="B102" s="139" t="s">
        <v>119</v>
      </c>
      <c r="C102" s="142"/>
      <c r="D102" s="141"/>
      <c r="E102" s="56"/>
      <c r="F102" s="56">
        <v>669713</v>
      </c>
    </row>
    <row r="103" spans="1:6">
      <c r="A103" s="34"/>
      <c r="B103" s="143" t="s">
        <v>77</v>
      </c>
      <c r="C103" s="142"/>
      <c r="D103" s="141"/>
      <c r="E103" s="54"/>
      <c r="F103" s="54">
        <v>20091</v>
      </c>
    </row>
    <row r="104" spans="1:6">
      <c r="A104" s="34"/>
      <c r="B104" s="139" t="s">
        <v>78</v>
      </c>
      <c r="C104" s="142"/>
      <c r="D104" s="141"/>
      <c r="E104" s="54"/>
      <c r="F104" s="54">
        <v>689804.05</v>
      </c>
    </row>
    <row r="105" spans="1:6" ht="16.5" thickBot="1">
      <c r="A105" s="40"/>
      <c r="B105" s="152" t="s">
        <v>79</v>
      </c>
      <c r="C105" s="153"/>
      <c r="D105" s="154"/>
      <c r="E105" s="55"/>
      <c r="F105" s="55">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topLeftCell="A25" workbookViewId="0">
      <selection activeCell="A3" sqref="A3:A25"/>
    </sheetView>
  </sheetViews>
  <sheetFormatPr defaultRowHeight="15"/>
  <cols>
    <col min="1" max="1" width="6.140625" customWidth="1"/>
    <col min="2" max="2" width="40.28515625" customWidth="1"/>
    <col min="6" max="6" width="10.5703125" customWidth="1"/>
  </cols>
  <sheetData>
    <row r="1" spans="1:6" ht="25.5" customHeight="1">
      <c r="A1" s="6"/>
      <c r="B1" s="52" t="s">
        <v>211</v>
      </c>
      <c r="C1" s="52"/>
      <c r="D1" s="52"/>
      <c r="E1" s="52"/>
      <c r="F1" s="52"/>
    </row>
    <row r="2" spans="1:6" ht="31.5" customHeight="1">
      <c r="A2" s="57" t="s">
        <v>0</v>
      </c>
      <c r="B2" s="58" t="s">
        <v>230</v>
      </c>
      <c r="C2" s="58" t="s">
        <v>231</v>
      </c>
      <c r="D2" s="58" t="s">
        <v>232</v>
      </c>
      <c r="E2" s="58" t="s">
        <v>233</v>
      </c>
      <c r="F2" s="58" t="s">
        <v>234</v>
      </c>
    </row>
    <row r="3" spans="1:6" ht="33.75" customHeight="1">
      <c r="A3" s="59">
        <v>1</v>
      </c>
      <c r="B3" s="60" t="s">
        <v>80</v>
      </c>
      <c r="C3" s="59">
        <v>5</v>
      </c>
      <c r="D3" s="59">
        <v>350</v>
      </c>
      <c r="E3" s="61" t="s">
        <v>18</v>
      </c>
      <c r="F3" s="62">
        <v>1750</v>
      </c>
    </row>
    <row r="4" spans="1:6" ht="18.75" customHeight="1">
      <c r="A4" s="59">
        <f>A3+1</f>
        <v>2</v>
      </c>
      <c r="B4" s="60" t="s">
        <v>225</v>
      </c>
      <c r="C4" s="63">
        <v>5</v>
      </c>
      <c r="D4" s="63">
        <v>3776</v>
      </c>
      <c r="E4" s="64" t="s">
        <v>102</v>
      </c>
      <c r="F4" s="62">
        <v>18880</v>
      </c>
    </row>
    <row r="5" spans="1:6" ht="43.5" customHeight="1">
      <c r="A5" s="59">
        <f t="shared" ref="A5:A25" si="0">A4+1</f>
        <v>3</v>
      </c>
      <c r="B5" s="65" t="s">
        <v>120</v>
      </c>
      <c r="C5" s="63">
        <v>5</v>
      </c>
      <c r="D5" s="63">
        <v>1000</v>
      </c>
      <c r="E5" s="61" t="s">
        <v>38</v>
      </c>
      <c r="F5" s="62">
        <v>5000</v>
      </c>
    </row>
    <row r="6" spans="1:6" ht="39.75" customHeight="1">
      <c r="A6" s="59">
        <f t="shared" si="0"/>
        <v>4</v>
      </c>
      <c r="B6" s="60" t="s">
        <v>227</v>
      </c>
      <c r="C6" s="63">
        <v>1</v>
      </c>
      <c r="D6" s="63">
        <v>5000</v>
      </c>
      <c r="E6" s="61" t="s">
        <v>102</v>
      </c>
      <c r="F6" s="62">
        <v>5000</v>
      </c>
    </row>
    <row r="7" spans="1:6" ht="21" customHeight="1">
      <c r="A7" s="59">
        <f t="shared" si="0"/>
        <v>5</v>
      </c>
      <c r="B7" s="60" t="s">
        <v>224</v>
      </c>
      <c r="C7" s="59">
        <v>1</v>
      </c>
      <c r="D7" s="59">
        <v>2071</v>
      </c>
      <c r="E7" s="61" t="s">
        <v>102</v>
      </c>
      <c r="F7" s="62">
        <v>2071</v>
      </c>
    </row>
    <row r="8" spans="1:6" ht="19.5" customHeight="1">
      <c r="A8" s="59">
        <f t="shared" si="0"/>
        <v>6</v>
      </c>
      <c r="B8" s="66" t="s">
        <v>81</v>
      </c>
      <c r="C8" s="67">
        <v>8</v>
      </c>
      <c r="D8" s="67">
        <v>216</v>
      </c>
      <c r="E8" s="68" t="s">
        <v>214</v>
      </c>
      <c r="F8" s="69">
        <v>1728</v>
      </c>
    </row>
    <row r="9" spans="1:6" ht="22.5" customHeight="1">
      <c r="A9" s="59">
        <f t="shared" si="0"/>
        <v>7</v>
      </c>
      <c r="B9" s="70" t="s">
        <v>82</v>
      </c>
      <c r="C9" s="71">
        <v>5</v>
      </c>
      <c r="D9" s="71">
        <v>210</v>
      </c>
      <c r="E9" s="72" t="s">
        <v>214</v>
      </c>
      <c r="F9" s="73">
        <v>1050</v>
      </c>
    </row>
    <row r="10" spans="1:6" ht="21.75" customHeight="1">
      <c r="A10" s="59">
        <f t="shared" si="0"/>
        <v>8</v>
      </c>
      <c r="B10" s="74" t="s">
        <v>235</v>
      </c>
      <c r="C10" s="71">
        <v>5</v>
      </c>
      <c r="D10" s="71">
        <v>50</v>
      </c>
      <c r="E10" s="72" t="s">
        <v>214</v>
      </c>
      <c r="F10" s="73">
        <v>250</v>
      </c>
    </row>
    <row r="11" spans="1:6" ht="25.5">
      <c r="A11" s="59">
        <f t="shared" si="0"/>
        <v>9</v>
      </c>
      <c r="B11" s="74" t="s">
        <v>93</v>
      </c>
      <c r="C11" s="71">
        <v>4</v>
      </c>
      <c r="D11" s="71">
        <v>520</v>
      </c>
      <c r="E11" s="72" t="s">
        <v>214</v>
      </c>
      <c r="F11" s="73">
        <v>2080</v>
      </c>
    </row>
    <row r="12" spans="1:6">
      <c r="A12" s="59">
        <f t="shared" si="0"/>
        <v>10</v>
      </c>
      <c r="B12" s="70" t="s">
        <v>83</v>
      </c>
      <c r="C12" s="71">
        <v>4</v>
      </c>
      <c r="D12" s="71">
        <v>300</v>
      </c>
      <c r="E12" s="72" t="s">
        <v>214</v>
      </c>
      <c r="F12" s="73">
        <v>1200</v>
      </c>
    </row>
    <row r="13" spans="1:6" ht="27" customHeight="1">
      <c r="A13" s="59">
        <f t="shared" si="0"/>
        <v>11</v>
      </c>
      <c r="B13" s="70" t="s">
        <v>84</v>
      </c>
      <c r="C13" s="71">
        <v>4</v>
      </c>
      <c r="D13" s="71">
        <v>150</v>
      </c>
      <c r="E13" s="72" t="s">
        <v>214</v>
      </c>
      <c r="F13" s="73">
        <v>600</v>
      </c>
    </row>
    <row r="14" spans="1:6" ht="24" customHeight="1">
      <c r="A14" s="59">
        <f t="shared" si="0"/>
        <v>12</v>
      </c>
      <c r="B14" s="70" t="s">
        <v>85</v>
      </c>
      <c r="C14" s="71">
        <v>4</v>
      </c>
      <c r="D14" s="71">
        <v>350</v>
      </c>
      <c r="E14" s="72" t="s">
        <v>214</v>
      </c>
      <c r="F14" s="73">
        <v>1400</v>
      </c>
    </row>
    <row r="15" spans="1:6" ht="18.75" customHeight="1">
      <c r="A15" s="59">
        <f t="shared" si="0"/>
        <v>13</v>
      </c>
      <c r="B15" s="74" t="s">
        <v>236</v>
      </c>
      <c r="C15" s="71">
        <v>2</v>
      </c>
      <c r="D15" s="71">
        <v>200</v>
      </c>
      <c r="E15" s="72" t="s">
        <v>215</v>
      </c>
      <c r="F15" s="73">
        <v>400</v>
      </c>
    </row>
    <row r="16" spans="1:6">
      <c r="A16" s="59">
        <f t="shared" si="0"/>
        <v>14</v>
      </c>
      <c r="B16" s="70" t="s">
        <v>86</v>
      </c>
      <c r="C16" s="71">
        <v>2</v>
      </c>
      <c r="D16" s="71">
        <v>145</v>
      </c>
      <c r="E16" s="72" t="s">
        <v>215</v>
      </c>
      <c r="F16" s="73">
        <v>290</v>
      </c>
    </row>
    <row r="17" spans="1:6" ht="33.75" customHeight="1">
      <c r="A17" s="59">
        <f t="shared" si="0"/>
        <v>15</v>
      </c>
      <c r="B17" s="70" t="s">
        <v>87</v>
      </c>
      <c r="C17" s="71">
        <v>4</v>
      </c>
      <c r="D17" s="71">
        <v>120</v>
      </c>
      <c r="E17" s="72" t="s">
        <v>216</v>
      </c>
      <c r="F17" s="73">
        <v>480</v>
      </c>
    </row>
    <row r="18" spans="1:6" ht="33.75" customHeight="1">
      <c r="A18" s="59">
        <f t="shared" si="0"/>
        <v>16</v>
      </c>
      <c r="B18" s="70" t="s">
        <v>88</v>
      </c>
      <c r="C18" s="75">
        <v>8</v>
      </c>
      <c r="D18" s="75">
        <v>140</v>
      </c>
      <c r="E18" s="76" t="s">
        <v>217</v>
      </c>
      <c r="F18" s="73">
        <v>1120</v>
      </c>
    </row>
    <row r="19" spans="1:6" ht="33.75" customHeight="1">
      <c r="A19" s="59">
        <f t="shared" si="0"/>
        <v>17</v>
      </c>
      <c r="B19" s="70" t="s">
        <v>89</v>
      </c>
      <c r="C19" s="71">
        <v>6</v>
      </c>
      <c r="D19" s="71">
        <v>80</v>
      </c>
      <c r="E19" s="72" t="s">
        <v>218</v>
      </c>
      <c r="F19" s="73">
        <v>480</v>
      </c>
    </row>
    <row r="20" spans="1:6">
      <c r="A20" s="59">
        <f t="shared" si="0"/>
        <v>18</v>
      </c>
      <c r="B20" s="77" t="s">
        <v>90</v>
      </c>
      <c r="C20" s="78">
        <v>6</v>
      </c>
      <c r="D20" s="78">
        <v>125</v>
      </c>
      <c r="E20" s="72" t="s">
        <v>214</v>
      </c>
      <c r="F20" s="73">
        <v>750</v>
      </c>
    </row>
    <row r="21" spans="1:6" ht="19.5" customHeight="1">
      <c r="A21" s="59">
        <f t="shared" si="0"/>
        <v>19</v>
      </c>
      <c r="B21" s="60" t="s">
        <v>91</v>
      </c>
      <c r="C21" s="63">
        <v>4</v>
      </c>
      <c r="D21" s="63">
        <v>170</v>
      </c>
      <c r="E21" s="79" t="s">
        <v>214</v>
      </c>
      <c r="F21" s="80">
        <v>680</v>
      </c>
    </row>
    <row r="22" spans="1:6" ht="25.5">
      <c r="A22" s="59">
        <f t="shared" si="0"/>
        <v>20</v>
      </c>
      <c r="B22" s="60" t="s">
        <v>226</v>
      </c>
      <c r="C22" s="63">
        <v>1</v>
      </c>
      <c r="D22" s="63">
        <v>5000</v>
      </c>
      <c r="E22" s="81" t="s">
        <v>102</v>
      </c>
      <c r="F22" s="69">
        <v>5000</v>
      </c>
    </row>
    <row r="23" spans="1:6" ht="30.75" customHeight="1">
      <c r="A23" s="59">
        <f t="shared" si="0"/>
        <v>21</v>
      </c>
      <c r="B23" s="60" t="s">
        <v>228</v>
      </c>
      <c r="C23" s="63">
        <v>1</v>
      </c>
      <c r="D23" s="63">
        <v>4000</v>
      </c>
      <c r="E23" s="82" t="s">
        <v>102</v>
      </c>
      <c r="F23" s="83">
        <v>4000</v>
      </c>
    </row>
    <row r="24" spans="1:6" ht="25.5">
      <c r="A24" s="59">
        <f t="shared" si="0"/>
        <v>22</v>
      </c>
      <c r="B24" s="84" t="s">
        <v>92</v>
      </c>
      <c r="C24" s="85">
        <v>3</v>
      </c>
      <c r="D24" s="85">
        <v>200</v>
      </c>
      <c r="E24" s="86" t="s">
        <v>18</v>
      </c>
      <c r="F24" s="83">
        <v>600</v>
      </c>
    </row>
    <row r="25" spans="1:6" ht="51">
      <c r="A25" s="59">
        <f t="shared" si="0"/>
        <v>23</v>
      </c>
      <c r="B25" s="87" t="s">
        <v>229</v>
      </c>
      <c r="C25" s="67">
        <v>1</v>
      </c>
      <c r="D25" s="67">
        <v>1000</v>
      </c>
      <c r="E25" s="88" t="s">
        <v>102</v>
      </c>
      <c r="F25" s="69">
        <v>1000</v>
      </c>
    </row>
    <row r="26" spans="1:6">
      <c r="A26" s="3"/>
      <c r="B26" s="5"/>
      <c r="C26" s="71"/>
      <c r="D26" s="71"/>
      <c r="E26" s="76" t="s">
        <v>219</v>
      </c>
      <c r="F26" s="73">
        <f>SUM(F3:F25)</f>
        <v>55809</v>
      </c>
    </row>
    <row r="27" spans="1:6">
      <c r="A27" s="3"/>
      <c r="B27" s="5" t="s">
        <v>94</v>
      </c>
      <c r="C27" s="71"/>
      <c r="D27" s="71"/>
      <c r="E27" s="76" t="s">
        <v>219</v>
      </c>
      <c r="F27" s="73">
        <v>558</v>
      </c>
    </row>
    <row r="28" spans="1:6">
      <c r="A28" s="3"/>
      <c r="B28" s="5"/>
      <c r="C28" s="71"/>
      <c r="D28" s="71" t="s">
        <v>220</v>
      </c>
      <c r="E28" s="76" t="s">
        <v>221</v>
      </c>
      <c r="F28" s="73">
        <f>SUM(F26:F27)</f>
        <v>56367</v>
      </c>
    </row>
    <row r="29" spans="1:6">
      <c r="A29" s="4"/>
      <c r="B29" s="9" t="s">
        <v>95</v>
      </c>
      <c r="C29" s="78"/>
      <c r="D29" s="78"/>
      <c r="E29" s="89" t="s">
        <v>222</v>
      </c>
      <c r="F29" s="80">
        <v>1674</v>
      </c>
    </row>
    <row r="30" spans="1:6">
      <c r="A30" s="50"/>
      <c r="B30" s="51"/>
      <c r="C30" s="63"/>
      <c r="D30" s="90" t="s">
        <v>223</v>
      </c>
      <c r="E30" s="58" t="s">
        <v>219</v>
      </c>
      <c r="F30" s="91">
        <f>SUM(F28:F29)</f>
        <v>58041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2025-07-23T09:51:39Z</dcterms:modified>
</cp:coreProperties>
</file>