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<sst xmlns="http://schemas.openxmlformats.org/spreadsheetml/2006/main" count="881" uniqueCount="382">
  <si>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</si>
  <si>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</si>
  <si>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</si>
  <si>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</si>
  <si>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</si>
  <si>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</si>
  <si>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</si>
  <si>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</si>
  <si>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</si>
  <si>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</si>
  <si>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</si>
  <si>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</si>
  <si>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</si>
  <si>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</si>
  <si>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</si>
  <si>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</si>
  <si>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</si>
  <si>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</si>
  <si>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</si>
  <si>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</si>
  <si>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</si>
  <si>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</si>
  <si>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</si>
  <si>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</si>
  <si>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</si>
  <si>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</si>
  <si>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</si>
  <si>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</si>
  <si>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</si>
  <si>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</si>
  <si>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</si>
  <si>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</si>
  <si>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</si>
  <si>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</si>
  <si>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</si>
  <si>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</si>
  <si>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</si>
  <si>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</si>
  <si>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</si>
  <si>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</si>
  <si>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</si>
  <si>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</si>
  <si>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</si>
  <si>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</si>
  <si>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</si>
  <si>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</si>
  <si>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</si>
  <si>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</si>
  <si>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</si>
  <si>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</si>
  <si>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</si>
  <si>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</si>
  <si>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</si>
  <si>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</si>
  <si>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</si>
  <si>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</si>
  <si>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</si>
  <si>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</si>
  <si>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</si>
  <si>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</si>
  <si>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</si>
  <si>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</si>
  <si>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</si>
  <si>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</si>
  <si>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</si>
  <si>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</si>
  <si>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</si>
  <si>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</si>
  <si>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</si>
  <si>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</si>
  <si>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</si>
  <si>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</si>
  <si>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</si>
  <si>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</si>
  <si>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</si>
  <si>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</si>
  <si>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</si>
  <si>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</si>
  <si>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</si>
  <si>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</si>
  <si>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</si>
  <si>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</si>
  <si>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</si>
  <si>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</si>
  <si>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</si>
  <si>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</si>
  <si>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</si>
  <si>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</si>
  <si>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</si>
  <si>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</si>
  <si>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</si>
  <si>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</si>
  <si>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</si>
  <si>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</si>
  <si>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</si>
  <si>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</si>
  <si>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</si>
  <si>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</si>
  <si>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</si>
  <si>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</si>
  <si>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</si>
  <si>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</si>
  <si>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</si>
  <si>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</si>
  <si>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</si>
  <si>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</si>
  <si>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</si>
  <si>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</si>
  <si>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</si>
  <si>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</si>
  <si>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</si>
  <si>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</si>
  <si>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</si>
  <si>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</si>
  <si>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</si>
  <si>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</si>
  <si>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</si>
  <si>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</si>
  <si>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</si>
  <si>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</si>
  <si>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</si>
  <si>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</si>
  <si>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</si>
  <si>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</si>
  <si>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</si>
  <si>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</si>
  <si>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</si>
  <si>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</si>
  <si>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</si>
  <si>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</si>
  <si>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</si>
  <si>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</si>
  <si>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</si>
  <si>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</si>
  <si>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</si>
  <si>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</si>
  <si>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</si>
  <si>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</si>
  <si>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</si>
  <si>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</si>
  <si>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</si>
  <si>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</si>
  <si>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</si>
  <si>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</si>
  <si>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</si>
  <si>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</si>
  <si>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</si>
  <si>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</si>
  <si>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</si>
  <si>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</si>
  <si>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</si>
  <si>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</si>
  <si>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</si>
  <si>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</si>
  <si>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</si>
  <si>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</si>
  <si>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</si>
  <si>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</si>
  <si>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</si>
  <si>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</si>
  <si>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</si>
  <si>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</si>
  <si>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</si>
  <si>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</si>
  <si>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</si>
  <si>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</si>
  <si>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</si>
  <si>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</si>
  <si>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</si>
  <si>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</si>
  <si>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</si>
  <si>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</si>
  <si>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</si>
  <si>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</si>
  <si>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</si>
  <si>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</si>
  <si>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</si>
  <si>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</si>
  <si>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</si>
  <si>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</si>
  <si>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</si>
  <si>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</si>
  <si>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</si>
  <si>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</si>
  <si>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</si>
  <si>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</si>
  <si>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</si>
  <si>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</si>
  <si>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</si>
  <si>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</si>
  <si>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</si>
  <si>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</si>
  <si>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</si>
  <si>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</si>
  <si>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</si>
  <si>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</si>
  <si>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</si>
  <si>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</si>
  <si>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</si>
  <si>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</si>
  <si>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</si>
  <si>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</si>
  <si>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</si>
  <si>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</si>
  <si>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</si>
  <si>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</si>
  <si>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</si>
  <si>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</si>
  <si>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</si>
  <si>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</si>
  <si>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</si>
  <si>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</si>
  <si>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</si>
  <si>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</si>
  <si>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</si>
  <si>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</si>
  <si>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</si>
  <si>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</si>
  <si>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</si>
  <si>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</si>
  <si>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</si>
  <si>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</si>
  <si>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</si>
  <si>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</si>
  <si>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</si>
  <si>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</si>
  <si>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</si>
  <si>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</si>
  <si>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</si>
  <si>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</si>
  <si>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</si>
  <si>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</si>
  <si>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</si>
  <si>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</si>
  <si>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</si>
  <si>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</si>
  <si>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</si>
  <si>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</si>
  <si>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</si>
  <si>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</si>
  <si>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</si>
  <si>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</si>
  <si>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</si>
  <si>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</si>
  <si>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</si>
  <si>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</si>
  <si>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</si>
  <si>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</si>
  <si>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</si>
  <si>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</si>
  <si>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</si>
  <si>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</si>
  <si>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</si>
  <si>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</si>
  <si>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</si>
  <si>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</si>
  <si>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</si>
  <si>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</si>
  <si>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</si>
  <si>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</si>
  <si>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</si>
  <si>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</si>
  <si>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</si>
  <si>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</si>
  <si>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</si>
  <si>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</si>
  <si>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</si>
  <si>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</si>
  <si>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</si>
  <si>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</si>
  <si>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</si>
  <si>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</si>
  <si>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</si>
  <si>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</si>
  <si>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</si>
  <si>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</si>
  <si>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</si>
  <si>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</si>
  <si>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</si>
  <si>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</si>
  <si>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</si>
  <si>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</si>
  <si>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</si>
  <si>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</si>
  <si>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</si>
  <si>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</si>
  <si>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</si>
  <si>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</si>
  <si>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</si>
  <si>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</si>
  <si>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</si>
  <si>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</si>
  <si>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</si>
  <si>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</si>
  <si>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</si>
  <si>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</si>
  <si>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</si>
  <si>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</si>
  <si>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</si>
  <si>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</si>
  <si>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</si>
  <si>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</si>
  <si>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</si>
  <si>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</si>
  <si>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</si>
  <si>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</si>
  <si>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</si>
  <si>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</si>
  <si>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</si>
  <si>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</si>
  <si>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</si>
  <si>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</si>
  <si>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</si>
  <si>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</si>
  <si>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</si>
  <si>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</si>
  <si>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</si>
  <si>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</si>
  <si>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</si>
  <si>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</si>
  <si>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</si>
  <si>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</si>
  <si>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</si>
  <si>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</si>
  <si>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</si>
  <si>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</si>
  <si>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</si>
  <si>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</si>
  <si>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</si>
  <si>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</si>
  <si>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</si>
  <si>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</si>
  <si>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</si>
  <si>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</si>
  <si>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</si>
  <si>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</si>
  <si>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</si>
  <si>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</si>
  <si>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</si>
  <si>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</si>
  <si>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</si>
  <si>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</si>
  <si>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</si>
  <si>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</si>
  <si>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</si>
  <si>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</si>
  <si>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</si>
  <si>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</si>
  <si>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</si>
  <si>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</si>
  <si>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</si>
  <si>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</si>
  <si>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</si>
  <si>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</si>
  <si>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</si>
  <si>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</si>
  <si>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</si>
  <si>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</si>
  <si>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</si>
  <si>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     </t>
    </r>
    <r>
      <rPr>
        <b/>
        <sz val="12"/>
        <color theme="1"/>
        <rFont val="Cambria"/>
        <family val="1"/>
        <scheme val="major"/>
      </rPr>
      <t xml:space="preserve">      ESTIMATE FOR  CONSTRUCTION  OF  COMMUNITY TOILET AT  S.R.B.S PRIYAMARY SCHOOL,WARD NO-01, PLOT NO-1213,MOUZA-LAUTORE,JL-36, UNDER  SAINTHIA  MUNICIPALITY OF WEST BENGAL (MODEL NO - F)
       TOILET SEATS -2 NOS AND URINAL- 3 NOS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</si>
  <si>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</si>
  <si>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</si>
  <si>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</si>
  <si>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</si>
  <si>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</si>
  <si>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</si>
  <si>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</si>
  <si>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</si>
  <si>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</si>
  <si>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</si>
  <si>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</si>
  <si>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</si>
  <si>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</si>
  <si>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</si>
  <si>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</si>
  <si>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</si>
  <si>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</si>
  <si>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</si>
  <si>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</si>
  <si>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</si>
  <si>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</si>
  <si>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S.R.B.S PRIYAMARY SCHOOL,WARD NO-01, PLOT NO-1213,MOUZA-LAUTORE,JL-36,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</si>
</sst>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2">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29" fillId="0" borderId="1" xfId="0" applyFont="1" applyFill="1" applyBorder="1" applyAlignment="1">
      <alignment horizontal="center" vertical="center"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9"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6" t="s">
        <v>156</v>
      </c>
      <c r="B1" s="187"/>
      <c r="C1" s="187"/>
      <c r="D1" s="187"/>
      <c r="E1" s="187"/>
      <c r="F1" s="187"/>
      <c r="G1" s="187"/>
      <c r="H1" s="187"/>
      <c r="I1" s="187"/>
      <c r="J1" s="187"/>
      <c r="K1" s="187"/>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1" t="s">
        <v>72</v>
      </c>
      <c r="C152" s="182"/>
      <c r="D152" s="182"/>
      <c r="E152" s="182"/>
      <c r="F152" s="182"/>
      <c r="G152" s="182"/>
      <c r="H152" s="183"/>
      <c r="I152" s="33">
        <v>0.09</v>
      </c>
      <c r="J152" s="54"/>
      <c r="K152" s="104">
        <f>K151*9%</f>
        <v>49353.235126199987</v>
      </c>
    </row>
    <row r="153" spans="1:11">
      <c r="A153" s="1"/>
      <c r="B153" s="181" t="s">
        <v>73</v>
      </c>
      <c r="C153" s="182"/>
      <c r="D153" s="182"/>
      <c r="E153" s="182"/>
      <c r="F153" s="182"/>
      <c r="G153" s="182"/>
      <c r="H153" s="183"/>
      <c r="I153" s="33">
        <v>0.09</v>
      </c>
      <c r="J153" s="54"/>
      <c r="K153" s="104">
        <f>K151*9%</f>
        <v>49353.235126199987</v>
      </c>
    </row>
    <row r="154" spans="1:11">
      <c r="A154" s="1"/>
      <c r="B154" s="185" t="s">
        <v>74</v>
      </c>
      <c r="C154" s="184"/>
      <c r="D154" s="184"/>
      <c r="E154" s="184"/>
      <c r="F154" s="184"/>
      <c r="G154" s="184"/>
      <c r="H154" s="184"/>
      <c r="I154" s="183"/>
      <c r="J154" s="54"/>
      <c r="K154" s="104">
        <f>K151+K152+K153</f>
        <v>647075.74943239987</v>
      </c>
    </row>
    <row r="155" spans="1:11">
      <c r="A155" s="1"/>
      <c r="B155" s="181" t="s">
        <v>154</v>
      </c>
      <c r="C155" s="182"/>
      <c r="D155" s="182"/>
      <c r="E155" s="182"/>
      <c r="F155" s="182"/>
      <c r="G155" s="182"/>
      <c r="H155" s="183"/>
      <c r="I155" s="33">
        <v>0.01</v>
      </c>
      <c r="J155" s="54"/>
      <c r="K155" s="104">
        <f>K154*1%</f>
        <v>6470.7574943239988</v>
      </c>
    </row>
    <row r="156" spans="1:11">
      <c r="A156" s="1"/>
      <c r="B156" s="181" t="s">
        <v>148</v>
      </c>
      <c r="C156" s="182"/>
      <c r="D156" s="182"/>
      <c r="E156" s="182"/>
      <c r="F156" s="182"/>
      <c r="G156" s="182"/>
      <c r="H156" s="184"/>
      <c r="I156" s="183"/>
      <c r="J156" s="56"/>
      <c r="K156" s="105">
        <f>SUM(K154:K155)</f>
        <v>653546.50692672387</v>
      </c>
    </row>
    <row r="157" spans="1:11">
      <c r="A157" s="1"/>
      <c r="B157" s="185" t="s">
        <v>75</v>
      </c>
      <c r="C157" s="184"/>
      <c r="D157" s="184"/>
      <c r="E157" s="184"/>
      <c r="F157" s="184"/>
      <c r="G157" s="184"/>
      <c r="H157" s="184"/>
      <c r="I157" s="183"/>
      <c r="J157" s="54"/>
      <c r="K157" s="104">
        <f>K156*3%</f>
        <v>19606.395207801714</v>
      </c>
    </row>
    <row r="158" spans="1:11">
      <c r="A158" s="45"/>
      <c r="B158" s="188" t="s">
        <v>149</v>
      </c>
      <c r="C158" s="189"/>
      <c r="D158" s="189"/>
      <c r="E158" s="189"/>
      <c r="F158" s="189"/>
      <c r="G158" s="189"/>
      <c r="H158" s="190"/>
      <c r="I158" s="191"/>
      <c r="J158" s="54"/>
      <c r="K158" s="104">
        <f>SUM(K156:K157)</f>
        <v>673152.90213452559</v>
      </c>
    </row>
    <row r="159" spans="1:11" ht="16.5" thickBot="1">
      <c r="A159" s="48"/>
      <c r="B159" s="180" t="s">
        <v>121</v>
      </c>
      <c r="C159" s="180"/>
      <c r="D159" s="180"/>
      <c r="E159" s="180"/>
      <c r="F159" s="180"/>
      <c r="G159" s="180"/>
      <c r="H159" s="180"/>
      <c r="I159" s="180"/>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6" t="s">
        <v>156</v>
      </c>
      <c r="B1" s="187"/>
      <c r="C1" s="187"/>
      <c r="D1" s="187"/>
      <c r="E1" s="187"/>
      <c r="F1" s="187"/>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1" t="s">
        <v>72</v>
      </c>
      <c r="C98" s="183"/>
      <c r="D98" s="33">
        <v>0.09</v>
      </c>
      <c r="E98" s="54"/>
      <c r="F98" s="54">
        <v>52384</v>
      </c>
    </row>
    <row r="99" spans="1:6">
      <c r="A99" s="34"/>
      <c r="B99" s="181" t="s">
        <v>73</v>
      </c>
      <c r="C99" s="183"/>
      <c r="D99" s="33">
        <v>0.09</v>
      </c>
      <c r="E99" s="54"/>
      <c r="F99" s="54">
        <v>52384</v>
      </c>
    </row>
    <row r="100" spans="1:6">
      <c r="A100" s="34"/>
      <c r="B100" s="185" t="s">
        <v>74</v>
      </c>
      <c r="C100" s="184"/>
      <c r="D100" s="183"/>
      <c r="E100" s="54"/>
      <c r="F100" s="54">
        <f>SUM(F97:F99)</f>
        <v>685804.63494999986</v>
      </c>
    </row>
    <row r="101" spans="1:6">
      <c r="A101" s="34"/>
      <c r="B101" s="181" t="s">
        <v>116</v>
      </c>
      <c r="C101" s="183"/>
      <c r="D101" s="33">
        <v>0.01</v>
      </c>
      <c r="E101" s="54"/>
      <c r="F101" s="54">
        <v>6868</v>
      </c>
    </row>
    <row r="102" spans="1:6">
      <c r="A102" s="34"/>
      <c r="B102" s="181" t="s">
        <v>117</v>
      </c>
      <c r="C102" s="184"/>
      <c r="D102" s="183"/>
      <c r="E102" s="56"/>
      <c r="F102" s="56">
        <v>669713</v>
      </c>
    </row>
    <row r="103" spans="1:6">
      <c r="A103" s="34"/>
      <c r="B103" s="185" t="s">
        <v>75</v>
      </c>
      <c r="C103" s="184"/>
      <c r="D103" s="183"/>
      <c r="E103" s="54"/>
      <c r="F103" s="54">
        <v>20091</v>
      </c>
    </row>
    <row r="104" spans="1:6">
      <c r="A104" s="34"/>
      <c r="B104" s="181" t="s">
        <v>76</v>
      </c>
      <c r="C104" s="184"/>
      <c r="D104" s="183"/>
      <c r="E104" s="54"/>
      <c r="F104" s="54">
        <v>689804.05</v>
      </c>
    </row>
    <row r="105" spans="1:6" ht="16.5" thickBot="1">
      <c r="A105" s="40"/>
      <c r="B105" s="192" t="s">
        <v>77</v>
      </c>
      <c r="C105" s="193"/>
      <c r="D105" s="19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activeCell="A2" sqref="A2:I2"/>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5" t="s">
        <v>359</v>
      </c>
      <c r="B1" s="196"/>
      <c r="C1" s="196"/>
      <c r="D1" s="196"/>
      <c r="E1" s="196"/>
      <c r="F1" s="196"/>
      <c r="G1" s="196"/>
      <c r="H1" s="196"/>
      <c r="I1" s="196"/>
    </row>
    <row r="2" spans="1:9" ht="41.25" customHeight="1">
      <c r="A2" s="197" t="s">
        <v>358</v>
      </c>
      <c r="B2" s="197"/>
      <c r="C2" s="197"/>
      <c r="D2" s="197"/>
      <c r="E2" s="197"/>
      <c r="F2" s="197"/>
      <c r="G2" s="197"/>
      <c r="H2" s="197"/>
      <c r="I2" s="197"/>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7" t="s">
        <v>338</v>
      </c>
      <c r="C24" s="157"/>
      <c r="D24" s="157"/>
      <c r="E24" s="157"/>
      <c r="F24" s="157"/>
      <c r="G24" s="158"/>
      <c r="H24" s="159"/>
      <c r="I24" s="160"/>
    </row>
    <row r="25" spans="1:9">
      <c r="A25" s="76"/>
      <c r="B25" s="157"/>
      <c r="C25" s="157">
        <v>4</v>
      </c>
      <c r="D25" s="157">
        <v>1.2</v>
      </c>
      <c r="E25" s="157">
        <v>1.2</v>
      </c>
      <c r="F25" s="157">
        <v>0.1</v>
      </c>
      <c r="G25" s="158">
        <f>C25*D25*E25*F25</f>
        <v>0.57599999999999996</v>
      </c>
      <c r="H25" s="159"/>
      <c r="I25" s="160"/>
    </row>
    <row r="26" spans="1:9">
      <c r="A26" s="76"/>
      <c r="B26" s="157"/>
      <c r="C26" s="157">
        <v>2</v>
      </c>
      <c r="D26" s="157">
        <v>2.5</v>
      </c>
      <c r="E26" s="157">
        <v>0.375</v>
      </c>
      <c r="F26" s="157">
        <v>0.1</v>
      </c>
      <c r="G26" s="158">
        <f>C26*D26*E26*F26</f>
        <v>0.1875</v>
      </c>
      <c r="H26" s="159"/>
      <c r="I26" s="160"/>
    </row>
    <row r="27" spans="1:9">
      <c r="A27" s="76"/>
      <c r="B27" s="157"/>
      <c r="C27" s="157">
        <v>2</v>
      </c>
      <c r="D27" s="157">
        <v>1.5</v>
      </c>
      <c r="E27" s="157">
        <v>1</v>
      </c>
      <c r="F27" s="157">
        <v>0.1</v>
      </c>
      <c r="G27" s="158">
        <f>C27*D27*E27*F27</f>
        <v>0.30000000000000004</v>
      </c>
      <c r="H27" s="159"/>
      <c r="I27" s="160"/>
    </row>
    <row r="28" spans="1:9">
      <c r="A28" s="76"/>
      <c r="B28" s="157"/>
      <c r="C28" s="157">
        <v>1</v>
      </c>
      <c r="D28" s="157">
        <v>4.8499999999999996</v>
      </c>
      <c r="E28" s="157">
        <v>2.8250000000000002</v>
      </c>
      <c r="F28" s="157">
        <v>0.1</v>
      </c>
      <c r="G28" s="158">
        <f>C28*D28*E28*F28</f>
        <v>1.370125</v>
      </c>
      <c r="H28" s="159">
        <f>G25+G26+G27+G28</f>
        <v>2.4336250000000001</v>
      </c>
      <c r="I28" s="160" t="s">
        <v>188</v>
      </c>
    </row>
    <row r="29" spans="1:9" ht="168">
      <c r="A29" s="76">
        <v>7</v>
      </c>
      <c r="B29" s="157" t="s">
        <v>339</v>
      </c>
      <c r="C29" s="157"/>
      <c r="D29" s="157"/>
      <c r="E29" s="157"/>
      <c r="F29" s="157"/>
      <c r="G29" s="158"/>
      <c r="H29" s="159"/>
      <c r="I29" s="160"/>
    </row>
    <row r="30" spans="1:9">
      <c r="A30" s="76"/>
      <c r="B30" s="157"/>
      <c r="C30" s="157">
        <v>2</v>
      </c>
      <c r="D30" s="157">
        <v>4.8499999999999996</v>
      </c>
      <c r="E30" s="157">
        <v>0.25</v>
      </c>
      <c r="F30" s="157"/>
      <c r="G30" s="158">
        <f>C30*D30*E30</f>
        <v>2.4249999999999998</v>
      </c>
      <c r="H30" s="159"/>
      <c r="I30" s="160"/>
    </row>
    <row r="31" spans="1:9">
      <c r="A31" s="76"/>
      <c r="B31" s="157"/>
      <c r="C31" s="157">
        <v>3</v>
      </c>
      <c r="D31" s="157">
        <v>2.8250000000000002</v>
      </c>
      <c r="E31" s="157">
        <v>0.25</v>
      </c>
      <c r="F31" s="157"/>
      <c r="G31" s="158">
        <f>C31*D31*E31</f>
        <v>2.1187500000000004</v>
      </c>
      <c r="H31" s="159">
        <f>G30+G31</f>
        <v>4.5437500000000002</v>
      </c>
      <c r="I31" s="160" t="s">
        <v>188</v>
      </c>
    </row>
    <row r="32" spans="1:9" ht="72">
      <c r="A32" s="76">
        <v>8</v>
      </c>
      <c r="B32" s="157" t="s">
        <v>340</v>
      </c>
      <c r="C32" s="157"/>
      <c r="D32" s="157"/>
      <c r="E32" s="157"/>
      <c r="F32" s="157"/>
      <c r="G32" s="158"/>
      <c r="H32" s="159">
        <v>27</v>
      </c>
      <c r="I32" s="160" t="s">
        <v>10</v>
      </c>
    </row>
    <row r="33" spans="1:9" ht="48">
      <c r="A33" s="76">
        <v>9</v>
      </c>
      <c r="B33" s="157" t="s">
        <v>341</v>
      </c>
      <c r="C33" s="157"/>
      <c r="D33" s="157"/>
      <c r="E33" s="157"/>
      <c r="F33" s="157"/>
      <c r="G33" s="158"/>
      <c r="H33" s="159"/>
      <c r="I33" s="160"/>
    </row>
    <row r="34" spans="1:9">
      <c r="A34" s="76"/>
      <c r="B34" s="157"/>
      <c r="C34" s="157"/>
      <c r="D34" s="157"/>
      <c r="E34" s="157"/>
      <c r="F34" s="157"/>
      <c r="G34" s="158"/>
      <c r="H34" s="159">
        <v>37.869999999999997</v>
      </c>
      <c r="I34" s="160" t="s">
        <v>94</v>
      </c>
    </row>
    <row r="35" spans="1:9" ht="120">
      <c r="A35" s="76">
        <v>10</v>
      </c>
      <c r="B35" s="157" t="s">
        <v>284</v>
      </c>
      <c r="C35" s="157"/>
      <c r="D35" s="157"/>
      <c r="E35" s="157"/>
      <c r="F35" s="157"/>
      <c r="G35" s="158"/>
      <c r="H35" s="159"/>
      <c r="I35" s="160"/>
    </row>
    <row r="36" spans="1:9">
      <c r="A36" s="76"/>
      <c r="B36" s="157"/>
      <c r="C36" s="157">
        <v>4</v>
      </c>
      <c r="D36" s="157">
        <v>4.8499999999999996</v>
      </c>
      <c r="E36" s="157">
        <v>0.25</v>
      </c>
      <c r="F36" s="157"/>
      <c r="G36" s="158">
        <f>C36*D36*E36</f>
        <v>4.8499999999999996</v>
      </c>
      <c r="H36" s="159"/>
      <c r="I36" s="160"/>
    </row>
    <row r="37" spans="1:9">
      <c r="A37" s="76"/>
      <c r="B37" s="157"/>
      <c r="C37" s="157">
        <v>4</v>
      </c>
      <c r="D37" s="157">
        <v>2.8250000000000002</v>
      </c>
      <c r="E37" s="157">
        <v>0.25</v>
      </c>
      <c r="F37" s="157"/>
      <c r="G37" s="158">
        <f t="shared" ref="G37:G38" si="0">C37*D37*E37</f>
        <v>2.8250000000000002</v>
      </c>
      <c r="H37" s="159"/>
      <c r="I37" s="160"/>
    </row>
    <row r="38" spans="1:9">
      <c r="A38" s="76"/>
      <c r="B38" s="157"/>
      <c r="C38" s="157">
        <v>16</v>
      </c>
      <c r="D38" s="157">
        <v>1.2</v>
      </c>
      <c r="E38" s="157">
        <v>0.15</v>
      </c>
      <c r="F38" s="157"/>
      <c r="G38" s="158">
        <f t="shared" si="0"/>
        <v>2.88</v>
      </c>
      <c r="H38" s="159">
        <f>G36+G37+G38</f>
        <v>10.555</v>
      </c>
      <c r="I38" s="160" t="s">
        <v>188</v>
      </c>
    </row>
    <row r="39" spans="1:9" ht="180">
      <c r="A39" s="76">
        <v>11</v>
      </c>
      <c r="B39" s="157" t="s">
        <v>285</v>
      </c>
      <c r="C39" s="157"/>
      <c r="D39" s="157"/>
      <c r="E39" s="157"/>
      <c r="F39" s="157"/>
      <c r="G39" s="158"/>
      <c r="H39" s="159"/>
      <c r="I39" s="160"/>
    </row>
    <row r="40" spans="1:9">
      <c r="A40" s="76"/>
      <c r="B40" s="157"/>
      <c r="C40" s="157">
        <v>1</v>
      </c>
      <c r="D40" s="157">
        <v>4.8499999999999996</v>
      </c>
      <c r="E40" s="157">
        <v>2.8250000000000002</v>
      </c>
      <c r="F40" s="157"/>
      <c r="G40" s="158">
        <f>C40*D40*E40</f>
        <v>13.70125</v>
      </c>
      <c r="H40" s="159"/>
      <c r="I40" s="160"/>
    </row>
    <row r="41" spans="1:9">
      <c r="A41" s="76"/>
      <c r="B41" s="157"/>
      <c r="C41" s="157">
        <v>2</v>
      </c>
      <c r="D41" s="157">
        <v>4.8499999999999996</v>
      </c>
      <c r="E41" s="157">
        <v>0.125</v>
      </c>
      <c r="F41" s="157"/>
      <c r="G41" s="158">
        <f t="shared" ref="G41:G45" si="1">C41*D41*E41</f>
        <v>1.2124999999999999</v>
      </c>
      <c r="H41" s="159"/>
      <c r="I41" s="160"/>
    </row>
    <row r="42" spans="1:9">
      <c r="A42" s="76"/>
      <c r="B42" s="157"/>
      <c r="C42" s="157">
        <v>2</v>
      </c>
      <c r="D42" s="157">
        <v>2.8250000000000002</v>
      </c>
      <c r="E42" s="157">
        <v>0.125</v>
      </c>
      <c r="F42" s="157"/>
      <c r="G42" s="158">
        <f t="shared" si="1"/>
        <v>0.70625000000000004</v>
      </c>
      <c r="H42" s="159"/>
      <c r="I42" s="160"/>
    </row>
    <row r="43" spans="1:9">
      <c r="A43" s="76"/>
      <c r="B43" s="157"/>
      <c r="C43" s="157">
        <v>4</v>
      </c>
      <c r="D43" s="157">
        <v>0.55000000000000004</v>
      </c>
      <c r="E43" s="157">
        <v>3</v>
      </c>
      <c r="F43" s="157"/>
      <c r="G43" s="158">
        <f t="shared" si="1"/>
        <v>6.6000000000000005</v>
      </c>
      <c r="H43" s="159"/>
      <c r="I43" s="160"/>
    </row>
    <row r="44" spans="1:9">
      <c r="A44" s="76"/>
      <c r="B44" s="157"/>
      <c r="C44" s="157">
        <v>4</v>
      </c>
      <c r="D44" s="157">
        <v>4.8499999999999996</v>
      </c>
      <c r="E44" s="157">
        <v>0.125</v>
      </c>
      <c r="F44" s="157"/>
      <c r="G44" s="158">
        <f t="shared" si="1"/>
        <v>2.4249999999999998</v>
      </c>
      <c r="H44" s="159"/>
      <c r="I44" s="160"/>
    </row>
    <row r="45" spans="1:9">
      <c r="A45" s="76"/>
      <c r="B45" s="157"/>
      <c r="C45" s="157">
        <v>4</v>
      </c>
      <c r="D45" s="157">
        <v>2.8250000000000002</v>
      </c>
      <c r="E45" s="157">
        <v>0.125</v>
      </c>
      <c r="F45" s="157"/>
      <c r="G45" s="158">
        <f t="shared" si="1"/>
        <v>1.4125000000000001</v>
      </c>
      <c r="H45" s="159">
        <f>G40+G41+G42+G43+G44+G45</f>
        <v>26.057500000000005</v>
      </c>
      <c r="I45" s="160" t="s">
        <v>188</v>
      </c>
    </row>
    <row r="46" spans="1:9" ht="156">
      <c r="A46" s="76">
        <v>12</v>
      </c>
      <c r="B46" s="157" t="s">
        <v>286</v>
      </c>
      <c r="C46" s="157"/>
      <c r="D46" s="157"/>
      <c r="E46" s="157"/>
      <c r="F46" s="157"/>
      <c r="G46" s="158"/>
      <c r="H46" s="159"/>
      <c r="I46" s="160"/>
    </row>
    <row r="47" spans="1:9">
      <c r="A47" s="76"/>
      <c r="B47" s="157"/>
      <c r="C47" s="157">
        <v>1</v>
      </c>
      <c r="D47" s="157">
        <v>4.8499999999999996</v>
      </c>
      <c r="E47" s="157">
        <v>2.8250000000000002</v>
      </c>
      <c r="F47" s="157"/>
      <c r="G47" s="158">
        <f>C47*D47*E47</f>
        <v>13.70125</v>
      </c>
      <c r="H47" s="159">
        <v>13.7</v>
      </c>
      <c r="I47" s="160" t="s">
        <v>188</v>
      </c>
    </row>
    <row r="48" spans="1:9" ht="156">
      <c r="A48" s="76">
        <v>13</v>
      </c>
      <c r="B48" s="157" t="s">
        <v>190</v>
      </c>
      <c r="C48" s="157"/>
      <c r="D48" s="157"/>
      <c r="E48" s="157"/>
      <c r="F48" s="157"/>
      <c r="G48" s="158"/>
      <c r="H48" s="159">
        <v>0.71699999999999997</v>
      </c>
      <c r="I48" s="160" t="s">
        <v>267</v>
      </c>
    </row>
    <row r="49" spans="1:12" ht="120">
      <c r="A49" s="76">
        <v>14</v>
      </c>
      <c r="B49" s="157" t="s">
        <v>287</v>
      </c>
      <c r="C49" s="157"/>
      <c r="D49" s="157"/>
      <c r="E49" s="157"/>
      <c r="F49" s="157"/>
      <c r="G49" s="158"/>
      <c r="H49" s="159"/>
      <c r="I49" s="160"/>
    </row>
    <row r="50" spans="1:12">
      <c r="A50" s="76"/>
      <c r="B50" s="157"/>
      <c r="C50" s="157">
        <v>2</v>
      </c>
      <c r="D50" s="157">
        <v>2.1</v>
      </c>
      <c r="E50" s="157">
        <v>1</v>
      </c>
      <c r="F50" s="157"/>
      <c r="G50" s="158">
        <v>4.2</v>
      </c>
      <c r="H50" s="159">
        <v>4.2</v>
      </c>
      <c r="I50" s="160"/>
    </row>
    <row r="51" spans="1:12" ht="48">
      <c r="A51" s="76">
        <v>15</v>
      </c>
      <c r="B51" s="157" t="s">
        <v>342</v>
      </c>
      <c r="C51" s="157"/>
      <c r="D51" s="157"/>
      <c r="E51" s="157"/>
      <c r="F51" s="157"/>
      <c r="G51" s="158"/>
      <c r="H51" s="159"/>
      <c r="I51" s="160"/>
    </row>
    <row r="52" spans="1:12">
      <c r="A52" s="76"/>
      <c r="B52" s="157"/>
      <c r="C52" s="157">
        <v>2</v>
      </c>
      <c r="D52" s="157">
        <v>4.8499999999999996</v>
      </c>
      <c r="E52" s="157">
        <v>0.25</v>
      </c>
      <c r="F52" s="157">
        <v>0.6</v>
      </c>
      <c r="G52" s="158">
        <f>C52*D52*E52*F52</f>
        <v>1.4549999999999998</v>
      </c>
      <c r="H52" s="159"/>
      <c r="I52" s="160"/>
    </row>
    <row r="53" spans="1:12">
      <c r="A53" s="76"/>
      <c r="B53" s="157"/>
      <c r="C53" s="157">
        <v>3</v>
      </c>
      <c r="D53" s="157">
        <v>2.8250000000000002</v>
      </c>
      <c r="E53" s="157">
        <v>0.25</v>
      </c>
      <c r="F53" s="157">
        <v>0.6</v>
      </c>
      <c r="G53" s="158">
        <f>C53*D53*E53*F53</f>
        <v>1.2712500000000002</v>
      </c>
      <c r="H53" s="159"/>
      <c r="I53" s="160"/>
    </row>
    <row r="54" spans="1:12">
      <c r="A54" s="76"/>
      <c r="B54" s="157"/>
      <c r="C54" s="157">
        <v>2</v>
      </c>
      <c r="D54" s="157">
        <v>2.5</v>
      </c>
      <c r="E54" s="157">
        <v>0.25</v>
      </c>
      <c r="F54" s="157">
        <v>0.6</v>
      </c>
      <c r="G54" s="158">
        <f>C54*D54*E54*F54</f>
        <v>0.75</v>
      </c>
      <c r="H54" s="159"/>
      <c r="I54" s="160"/>
    </row>
    <row r="55" spans="1:12">
      <c r="A55" s="76"/>
      <c r="B55" s="157"/>
      <c r="C55" s="157">
        <v>2</v>
      </c>
      <c r="D55" s="157">
        <v>1</v>
      </c>
      <c r="E55" s="157">
        <v>0.5</v>
      </c>
      <c r="F55" s="157">
        <v>0.3</v>
      </c>
      <c r="G55" s="158">
        <f>C55*D55*E55*F55</f>
        <v>0.3</v>
      </c>
      <c r="H55" s="159">
        <v>3.7759999999999998</v>
      </c>
      <c r="I55" s="160" t="s">
        <v>12</v>
      </c>
    </row>
    <row r="56" spans="1:12" ht="48">
      <c r="A56" s="76">
        <v>16</v>
      </c>
      <c r="B56" s="157" t="s">
        <v>343</v>
      </c>
      <c r="C56" s="157"/>
      <c r="D56" s="157"/>
      <c r="E56" s="157"/>
      <c r="F56" s="157"/>
      <c r="G56" s="158"/>
      <c r="H56" s="159"/>
      <c r="I56" s="160"/>
      <c r="L56" s="11" t="s">
        <v>153</v>
      </c>
    </row>
    <row r="57" spans="1:12">
      <c r="A57" s="76"/>
      <c r="B57" s="157"/>
      <c r="C57" s="157">
        <v>2</v>
      </c>
      <c r="D57" s="157">
        <v>4.8499999999999996</v>
      </c>
      <c r="E57" s="157">
        <v>0.25</v>
      </c>
      <c r="F57" s="157">
        <v>3</v>
      </c>
      <c r="G57" s="158">
        <f>C57*D57*E57*F57</f>
        <v>7.2749999999999995</v>
      </c>
      <c r="H57" s="159"/>
      <c r="I57" s="160"/>
    </row>
    <row r="58" spans="1:12">
      <c r="A58" s="76"/>
      <c r="B58" s="157"/>
      <c r="C58" s="157">
        <v>3</v>
      </c>
      <c r="D58" s="157">
        <v>2.8250000000000002</v>
      </c>
      <c r="E58" s="157">
        <v>0.25</v>
      </c>
      <c r="F58" s="157">
        <v>3</v>
      </c>
      <c r="G58" s="158">
        <f>C58*D58*E58*F58</f>
        <v>6.3562500000000011</v>
      </c>
      <c r="H58" s="159">
        <v>13.631</v>
      </c>
      <c r="I58" s="160" t="s">
        <v>12</v>
      </c>
    </row>
    <row r="59" spans="1:12" ht="39.75" customHeight="1">
      <c r="A59" s="76">
        <v>17</v>
      </c>
      <c r="B59" s="157" t="s">
        <v>288</v>
      </c>
      <c r="C59" s="157"/>
      <c r="D59" s="157"/>
      <c r="E59" s="157"/>
      <c r="F59" s="157"/>
      <c r="G59" s="158"/>
      <c r="H59" s="159">
        <v>13.7</v>
      </c>
      <c r="I59" s="160" t="s">
        <v>188</v>
      </c>
    </row>
    <row r="60" spans="1:12" ht="120">
      <c r="A60" s="76">
        <v>18</v>
      </c>
      <c r="B60" s="157" t="s">
        <v>289</v>
      </c>
      <c r="C60" s="157"/>
      <c r="D60" s="157"/>
      <c r="E60" s="157"/>
      <c r="F60" s="157"/>
      <c r="G60" s="158"/>
      <c r="H60" s="159"/>
      <c r="I60" s="160"/>
    </row>
    <row r="61" spans="1:12">
      <c r="A61" s="76"/>
      <c r="B61" s="157"/>
      <c r="C61" s="157">
        <v>2</v>
      </c>
      <c r="D61" s="157">
        <v>4.8499999999999996</v>
      </c>
      <c r="E61" s="157">
        <v>3.75</v>
      </c>
      <c r="F61" s="157"/>
      <c r="G61" s="158">
        <f t="shared" ref="G61:G66" si="2">C61*D61*E61</f>
        <v>36.375</v>
      </c>
      <c r="H61" s="159"/>
      <c r="I61" s="160"/>
    </row>
    <row r="62" spans="1:12">
      <c r="A62" s="76"/>
      <c r="B62" s="157"/>
      <c r="C62" s="157">
        <v>2</v>
      </c>
      <c r="D62" s="157">
        <v>2.8250000000000002</v>
      </c>
      <c r="E62" s="157">
        <v>3.75</v>
      </c>
      <c r="F62" s="157"/>
      <c r="G62" s="158">
        <f t="shared" si="2"/>
        <v>21.1875</v>
      </c>
      <c r="H62" s="159"/>
      <c r="I62" s="160"/>
    </row>
    <row r="63" spans="1:12">
      <c r="A63" s="76"/>
      <c r="B63" s="157"/>
      <c r="C63" s="157">
        <v>2</v>
      </c>
      <c r="D63" s="157">
        <v>4.8499999999999996</v>
      </c>
      <c r="E63" s="157">
        <v>3</v>
      </c>
      <c r="F63" s="157"/>
      <c r="G63" s="158">
        <f t="shared" si="2"/>
        <v>29.099999999999998</v>
      </c>
      <c r="H63" s="159"/>
      <c r="I63" s="160"/>
    </row>
    <row r="64" spans="1:12">
      <c r="A64" s="76"/>
      <c r="B64" s="157"/>
      <c r="C64" s="157">
        <v>2</v>
      </c>
      <c r="D64" s="157">
        <v>2.8250000000000002</v>
      </c>
      <c r="E64" s="157">
        <v>3</v>
      </c>
      <c r="F64" s="157"/>
      <c r="G64" s="158">
        <f t="shared" si="2"/>
        <v>16.950000000000003</v>
      </c>
      <c r="H64" s="159"/>
      <c r="I64" s="160"/>
    </row>
    <row r="65" spans="1:9">
      <c r="A65" s="76"/>
      <c r="B65" s="157"/>
      <c r="C65" s="157">
        <v>4</v>
      </c>
      <c r="D65" s="157">
        <v>1.6</v>
      </c>
      <c r="E65" s="157">
        <v>3</v>
      </c>
      <c r="F65" s="157"/>
      <c r="G65" s="158">
        <f t="shared" si="2"/>
        <v>19.200000000000003</v>
      </c>
      <c r="H65" s="159"/>
      <c r="I65" s="160"/>
    </row>
    <row r="66" spans="1:9">
      <c r="A66" s="76"/>
      <c r="B66" s="157"/>
      <c r="C66" s="157">
        <v>2</v>
      </c>
      <c r="D66" s="157">
        <v>2.3250000000000002</v>
      </c>
      <c r="E66" s="157">
        <v>3</v>
      </c>
      <c r="F66" s="157"/>
      <c r="G66" s="158">
        <f t="shared" si="2"/>
        <v>13.950000000000001</v>
      </c>
      <c r="H66" s="159">
        <v>136.56</v>
      </c>
      <c r="I66" s="160" t="s">
        <v>188</v>
      </c>
    </row>
    <row r="67" spans="1:9" ht="120">
      <c r="A67" s="76">
        <v>19</v>
      </c>
      <c r="B67" s="157" t="s">
        <v>290</v>
      </c>
      <c r="C67" s="157"/>
      <c r="D67" s="157"/>
      <c r="E67" s="157"/>
      <c r="F67" s="157"/>
      <c r="G67" s="158"/>
      <c r="H67" s="159"/>
      <c r="I67" s="160"/>
    </row>
    <row r="68" spans="1:9">
      <c r="A68" s="76"/>
      <c r="B68" s="157"/>
      <c r="C68" s="157">
        <v>1</v>
      </c>
      <c r="D68" s="157">
        <v>4.8499999999999996</v>
      </c>
      <c r="E68" s="157">
        <v>2.8250000000000002</v>
      </c>
      <c r="F68" s="157"/>
      <c r="G68" s="158">
        <f>C68*D68*E68</f>
        <v>13.70125</v>
      </c>
      <c r="H68" s="159">
        <v>13.7</v>
      </c>
      <c r="I68" s="160" t="s">
        <v>188</v>
      </c>
    </row>
    <row r="69" spans="1:9" ht="48">
      <c r="A69" s="76">
        <v>20</v>
      </c>
      <c r="B69" s="157" t="s">
        <v>291</v>
      </c>
      <c r="C69" s="157"/>
      <c r="D69" s="157"/>
      <c r="E69" s="157"/>
      <c r="F69" s="157"/>
      <c r="G69" s="158"/>
      <c r="H69" s="159"/>
      <c r="I69" s="160"/>
    </row>
    <row r="70" spans="1:9">
      <c r="A70" s="76"/>
      <c r="B70" s="157"/>
      <c r="C70" s="157">
        <v>2</v>
      </c>
      <c r="D70" s="157">
        <v>4.8499999999999996</v>
      </c>
      <c r="E70" s="157">
        <v>0.75</v>
      </c>
      <c r="F70" s="157"/>
      <c r="G70" s="158">
        <f>C70*D70*E70</f>
        <v>7.2749999999999995</v>
      </c>
      <c r="H70" s="159"/>
      <c r="I70" s="160"/>
    </row>
    <row r="71" spans="1:9">
      <c r="A71" s="76"/>
      <c r="B71" s="157"/>
      <c r="C71" s="157">
        <v>2</v>
      </c>
      <c r="D71" s="157">
        <v>2.8250000000000002</v>
      </c>
      <c r="E71" s="157">
        <v>0.75</v>
      </c>
      <c r="F71" s="157"/>
      <c r="G71" s="158">
        <f>C71*D71*E71</f>
        <v>4.2375000000000007</v>
      </c>
      <c r="H71" s="159">
        <v>11.51</v>
      </c>
      <c r="I71" s="160" t="s">
        <v>188</v>
      </c>
    </row>
    <row r="72" spans="1:9" ht="120">
      <c r="A72" s="76">
        <v>21</v>
      </c>
      <c r="B72" s="157" t="s">
        <v>292</v>
      </c>
      <c r="C72" s="157"/>
      <c r="D72" s="157"/>
      <c r="E72" s="157"/>
      <c r="F72" s="157"/>
      <c r="G72" s="158"/>
      <c r="H72" s="159"/>
      <c r="I72" s="160"/>
    </row>
    <row r="73" spans="1:9">
      <c r="A73" s="76"/>
      <c r="B73" s="157"/>
      <c r="C73" s="157">
        <v>4</v>
      </c>
      <c r="D73" s="157">
        <v>2.1</v>
      </c>
      <c r="E73" s="157"/>
      <c r="F73" s="157"/>
      <c r="G73" s="158">
        <v>8.4</v>
      </c>
      <c r="H73" s="159"/>
      <c r="I73" s="160"/>
    </row>
    <row r="74" spans="1:9">
      <c r="A74" s="76"/>
      <c r="B74" s="157"/>
      <c r="C74" s="157">
        <v>2</v>
      </c>
      <c r="D74" s="157">
        <v>0.75</v>
      </c>
      <c r="E74" s="157"/>
      <c r="F74" s="157"/>
      <c r="G74" s="158">
        <v>1.5</v>
      </c>
      <c r="H74" s="159">
        <v>9.9</v>
      </c>
      <c r="I74" s="160" t="s">
        <v>191</v>
      </c>
    </row>
    <row r="75" spans="1:9" ht="108">
      <c r="A75" s="76">
        <v>22</v>
      </c>
      <c r="B75" s="157" t="s">
        <v>293</v>
      </c>
      <c r="C75" s="157"/>
      <c r="D75" s="157"/>
      <c r="E75" s="157"/>
      <c r="F75" s="157"/>
      <c r="G75" s="158"/>
      <c r="H75" s="159"/>
      <c r="I75" s="160"/>
    </row>
    <row r="76" spans="1:9">
      <c r="A76" s="76"/>
      <c r="B76" s="157"/>
      <c r="C76" s="157">
        <v>2</v>
      </c>
      <c r="D76" s="157">
        <v>2.1</v>
      </c>
      <c r="E76" s="157">
        <v>0.75</v>
      </c>
      <c r="F76" s="157"/>
      <c r="G76" s="158">
        <v>3.15</v>
      </c>
      <c r="H76" s="159">
        <v>3.15</v>
      </c>
      <c r="I76" s="160" t="s">
        <v>95</v>
      </c>
    </row>
    <row r="77" spans="1:9" ht="60">
      <c r="A77" s="76">
        <v>23</v>
      </c>
      <c r="B77" s="157" t="s">
        <v>294</v>
      </c>
      <c r="C77" s="157"/>
      <c r="D77" s="157"/>
      <c r="E77" s="157"/>
      <c r="F77" s="157"/>
      <c r="G77" s="158"/>
      <c r="H77" s="159">
        <v>5</v>
      </c>
      <c r="I77" s="160" t="s">
        <v>36</v>
      </c>
    </row>
    <row r="78" spans="1:9" ht="48">
      <c r="A78" s="76">
        <v>24</v>
      </c>
      <c r="B78" s="157" t="s">
        <v>295</v>
      </c>
      <c r="C78" s="157"/>
      <c r="D78" s="157"/>
      <c r="E78" s="157"/>
      <c r="F78" s="157"/>
      <c r="G78" s="158"/>
      <c r="H78" s="159">
        <v>15</v>
      </c>
      <c r="I78" s="160" t="s">
        <v>36</v>
      </c>
    </row>
    <row r="79" spans="1:9" ht="72">
      <c r="A79" s="76">
        <v>25</v>
      </c>
      <c r="B79" s="157" t="s">
        <v>296</v>
      </c>
      <c r="C79" s="157"/>
      <c r="D79" s="157"/>
      <c r="E79" s="157"/>
      <c r="F79" s="157"/>
      <c r="G79" s="158"/>
      <c r="H79" s="159">
        <v>10</v>
      </c>
      <c r="I79" s="160" t="s">
        <v>36</v>
      </c>
    </row>
    <row r="80" spans="1:9" ht="72">
      <c r="A80" s="76">
        <v>26</v>
      </c>
      <c r="B80" s="157" t="s">
        <v>297</v>
      </c>
      <c r="C80" s="157"/>
      <c r="D80" s="157"/>
      <c r="E80" s="157"/>
      <c r="F80" s="157"/>
      <c r="G80" s="158"/>
      <c r="H80" s="159">
        <v>2</v>
      </c>
      <c r="I80" s="160" t="s">
        <v>36</v>
      </c>
    </row>
    <row r="81" spans="1:9" ht="120">
      <c r="A81" s="76">
        <v>27</v>
      </c>
      <c r="B81" s="157" t="s">
        <v>344</v>
      </c>
      <c r="C81" s="157"/>
      <c r="D81" s="157"/>
      <c r="E81" s="157"/>
      <c r="F81" s="157"/>
      <c r="G81" s="158"/>
      <c r="H81" s="159"/>
      <c r="I81" s="160"/>
    </row>
    <row r="82" spans="1:9">
      <c r="A82" s="76"/>
      <c r="B82" s="157"/>
      <c r="C82" s="157">
        <v>1</v>
      </c>
      <c r="D82" s="157">
        <v>1</v>
      </c>
      <c r="E82" s="157">
        <v>2.125</v>
      </c>
      <c r="F82" s="157">
        <v>2.13</v>
      </c>
      <c r="G82" s="158"/>
      <c r="H82" s="159"/>
      <c r="I82" s="160"/>
    </row>
    <row r="83" spans="1:9">
      <c r="A83" s="76"/>
      <c r="B83" s="157"/>
      <c r="C83" s="157">
        <v>1</v>
      </c>
      <c r="D83" s="157">
        <v>2</v>
      </c>
      <c r="E83" s="157">
        <v>1</v>
      </c>
      <c r="F83" s="157">
        <v>2</v>
      </c>
      <c r="G83" s="158">
        <v>4.13</v>
      </c>
      <c r="H83" s="159">
        <v>4.13</v>
      </c>
      <c r="I83" s="160" t="s">
        <v>95</v>
      </c>
    </row>
    <row r="84" spans="1:9" ht="60">
      <c r="A84" s="76">
        <v>28</v>
      </c>
      <c r="B84" s="157" t="s">
        <v>298</v>
      </c>
      <c r="C84" s="157"/>
      <c r="D84" s="157"/>
      <c r="E84" s="157"/>
      <c r="F84" s="157"/>
      <c r="G84" s="158"/>
      <c r="H84" s="159">
        <v>150.26</v>
      </c>
      <c r="I84" s="160" t="s">
        <v>188</v>
      </c>
    </row>
    <row r="85" spans="1:9" ht="108">
      <c r="A85" s="76">
        <v>29</v>
      </c>
      <c r="B85" s="157" t="s">
        <v>345</v>
      </c>
      <c r="C85" s="157"/>
      <c r="D85" s="157"/>
      <c r="E85" s="157"/>
      <c r="F85" s="157"/>
      <c r="G85" s="158"/>
      <c r="H85" s="159">
        <v>66.03</v>
      </c>
      <c r="I85" s="160" t="s">
        <v>96</v>
      </c>
    </row>
    <row r="86" spans="1:9" ht="48">
      <c r="A86" s="76">
        <v>30</v>
      </c>
      <c r="B86" s="157" t="s">
        <v>346</v>
      </c>
      <c r="C86" s="157"/>
      <c r="D86" s="157"/>
      <c r="E86" s="157"/>
      <c r="F86" s="157"/>
      <c r="G86" s="158"/>
      <c r="H86" s="159">
        <v>66.06</v>
      </c>
      <c r="I86" s="160" t="s">
        <v>96</v>
      </c>
    </row>
    <row r="87" spans="1:9" ht="108">
      <c r="A87" s="76">
        <v>31</v>
      </c>
      <c r="B87" s="157" t="s">
        <v>347</v>
      </c>
      <c r="C87" s="157"/>
      <c r="D87" s="157"/>
      <c r="E87" s="157"/>
      <c r="F87" s="157"/>
      <c r="G87" s="158"/>
      <c r="H87" s="159">
        <v>57.7</v>
      </c>
      <c r="I87" s="160" t="s">
        <v>96</v>
      </c>
    </row>
    <row r="88" spans="1:9" ht="120">
      <c r="A88" s="76">
        <v>32</v>
      </c>
      <c r="B88" s="157" t="s">
        <v>348</v>
      </c>
      <c r="C88" s="157"/>
      <c r="D88" s="157"/>
      <c r="E88" s="157"/>
      <c r="F88" s="157"/>
      <c r="G88" s="158"/>
      <c r="H88" s="159">
        <v>57.7</v>
      </c>
      <c r="I88" s="160" t="s">
        <v>96</v>
      </c>
    </row>
    <row r="89" spans="1:9" ht="60">
      <c r="A89" s="76">
        <v>33</v>
      </c>
      <c r="B89" s="157" t="s">
        <v>299</v>
      </c>
      <c r="C89" s="157"/>
      <c r="D89" s="157"/>
      <c r="E89" s="157"/>
      <c r="F89" s="157"/>
      <c r="G89" s="158"/>
      <c r="H89" s="159">
        <v>6.35</v>
      </c>
      <c r="I89" s="160" t="s">
        <v>188</v>
      </c>
    </row>
    <row r="90" spans="1:9" ht="120">
      <c r="A90" s="76">
        <v>34</v>
      </c>
      <c r="B90" s="157" t="s">
        <v>300</v>
      </c>
      <c r="C90" s="157"/>
      <c r="D90" s="157"/>
      <c r="E90" s="157"/>
      <c r="F90" s="157"/>
      <c r="G90" s="158"/>
      <c r="H90" s="159">
        <v>6.35</v>
      </c>
      <c r="I90" s="160" t="s">
        <v>188</v>
      </c>
    </row>
    <row r="91" spans="1:9" ht="144">
      <c r="A91" s="76">
        <v>35</v>
      </c>
      <c r="B91" s="157" t="s">
        <v>301</v>
      </c>
      <c r="C91" s="157"/>
      <c r="D91" s="157"/>
      <c r="E91" s="157"/>
      <c r="F91" s="157"/>
      <c r="G91" s="158"/>
      <c r="H91" s="159">
        <v>0.14399999999999999</v>
      </c>
      <c r="I91" s="160" t="s">
        <v>268</v>
      </c>
    </row>
    <row r="92" spans="1:9" ht="48">
      <c r="A92" s="76">
        <v>36</v>
      </c>
      <c r="B92" s="157" t="s">
        <v>302</v>
      </c>
      <c r="C92" s="157"/>
      <c r="D92" s="157"/>
      <c r="E92" s="157"/>
      <c r="F92" s="157"/>
      <c r="G92" s="158"/>
      <c r="H92" s="159">
        <v>5.64</v>
      </c>
      <c r="I92" s="160" t="s">
        <v>188</v>
      </c>
    </row>
    <row r="93" spans="1:9" ht="84">
      <c r="A93" s="76">
        <v>37</v>
      </c>
      <c r="B93" s="157" t="s">
        <v>303</v>
      </c>
      <c r="C93" s="157"/>
      <c r="D93" s="157"/>
      <c r="E93" s="157"/>
      <c r="F93" s="157"/>
      <c r="G93" s="158"/>
      <c r="H93" s="159">
        <v>5.64</v>
      </c>
      <c r="I93" s="160" t="s">
        <v>188</v>
      </c>
    </row>
    <row r="94" spans="1:9" ht="276">
      <c r="A94" s="76">
        <v>38</v>
      </c>
      <c r="B94" s="157" t="s">
        <v>304</v>
      </c>
      <c r="C94" s="157"/>
      <c r="D94" s="157"/>
      <c r="E94" s="157"/>
      <c r="F94" s="157"/>
      <c r="G94" s="158"/>
      <c r="H94" s="159">
        <v>13.7</v>
      </c>
      <c r="I94" s="160" t="s">
        <v>188</v>
      </c>
    </row>
    <row r="95" spans="1:9" ht="180">
      <c r="A95" s="76">
        <v>39</v>
      </c>
      <c r="B95" s="157" t="s">
        <v>305</v>
      </c>
      <c r="C95" s="157"/>
      <c r="D95" s="157"/>
      <c r="E95" s="157"/>
      <c r="F95" s="157"/>
      <c r="G95" s="158"/>
      <c r="H95" s="159">
        <v>60.05</v>
      </c>
      <c r="I95" s="160" t="s">
        <v>188</v>
      </c>
    </row>
    <row r="96" spans="1:9" ht="156">
      <c r="A96" s="76">
        <v>40</v>
      </c>
      <c r="B96" s="157" t="s">
        <v>306</v>
      </c>
      <c r="C96" s="157"/>
      <c r="D96" s="157"/>
      <c r="E96" s="157"/>
      <c r="F96" s="157"/>
      <c r="G96" s="158"/>
      <c r="H96" s="159">
        <v>6.5</v>
      </c>
      <c r="I96" s="160" t="s">
        <v>191</v>
      </c>
    </row>
    <row r="97" spans="1:9">
      <c r="A97" s="76">
        <v>41</v>
      </c>
      <c r="B97" s="157" t="s">
        <v>307</v>
      </c>
      <c r="C97" s="157"/>
      <c r="D97" s="157"/>
      <c r="E97" s="157"/>
      <c r="F97" s="157"/>
      <c r="G97" s="158"/>
      <c r="H97" s="159">
        <v>7.2</v>
      </c>
      <c r="I97" s="160" t="s">
        <v>191</v>
      </c>
    </row>
    <row r="98" spans="1:9">
      <c r="A98" s="76">
        <v>42</v>
      </c>
      <c r="B98" s="157" t="s">
        <v>308</v>
      </c>
      <c r="C98" s="157"/>
      <c r="D98" s="157"/>
      <c r="E98" s="157"/>
      <c r="F98" s="157"/>
      <c r="G98" s="158"/>
      <c r="H98" s="159">
        <v>6.48</v>
      </c>
      <c r="I98" s="160" t="s">
        <v>191</v>
      </c>
    </row>
    <row r="99" spans="1:9" ht="48">
      <c r="A99" s="76">
        <v>43</v>
      </c>
      <c r="B99" s="157" t="s">
        <v>309</v>
      </c>
      <c r="C99" s="157"/>
      <c r="D99" s="157"/>
      <c r="E99" s="157"/>
      <c r="F99" s="157"/>
      <c r="G99" s="158"/>
      <c r="H99" s="159">
        <v>1.08</v>
      </c>
      <c r="I99" s="160" t="s">
        <v>10</v>
      </c>
    </row>
    <row r="100" spans="1:9" ht="48">
      <c r="A100" s="76">
        <v>44</v>
      </c>
      <c r="B100" s="157" t="s">
        <v>310</v>
      </c>
      <c r="C100" s="157"/>
      <c r="D100" s="157"/>
      <c r="E100" s="157"/>
      <c r="F100" s="157"/>
      <c r="G100" s="158"/>
      <c r="H100" s="159">
        <v>450</v>
      </c>
      <c r="I100" s="160" t="s">
        <v>36</v>
      </c>
    </row>
    <row r="101" spans="1:9" ht="84">
      <c r="A101" s="76">
        <v>45</v>
      </c>
      <c r="B101" s="157" t="s">
        <v>98</v>
      </c>
      <c r="C101" s="157"/>
      <c r="D101" s="157"/>
      <c r="E101" s="157"/>
      <c r="F101" s="157"/>
      <c r="G101" s="158"/>
      <c r="H101" s="159">
        <v>10</v>
      </c>
      <c r="I101" s="160" t="s">
        <v>36</v>
      </c>
    </row>
    <row r="102" spans="1:9" ht="36">
      <c r="A102" s="76">
        <v>46</v>
      </c>
      <c r="B102" s="157" t="s">
        <v>311</v>
      </c>
      <c r="C102" s="157"/>
      <c r="D102" s="157"/>
      <c r="E102" s="157"/>
      <c r="F102" s="157"/>
      <c r="G102" s="158"/>
      <c r="H102" s="159">
        <v>3</v>
      </c>
      <c r="I102" s="160" t="s">
        <v>36</v>
      </c>
    </row>
    <row r="103" spans="1:9" ht="36">
      <c r="A103" s="76">
        <v>47</v>
      </c>
      <c r="B103" s="157" t="s">
        <v>312</v>
      </c>
      <c r="C103" s="157"/>
      <c r="D103" s="157"/>
      <c r="E103" s="157"/>
      <c r="F103" s="157"/>
      <c r="G103" s="158"/>
      <c r="H103" s="159">
        <v>3</v>
      </c>
      <c r="I103" s="160" t="s">
        <v>36</v>
      </c>
    </row>
    <row r="104" spans="1:9">
      <c r="A104" s="76"/>
      <c r="B104" s="157" t="s">
        <v>30</v>
      </c>
      <c r="C104" s="157"/>
      <c r="D104" s="157"/>
      <c r="E104" s="157"/>
      <c r="F104" s="157"/>
      <c r="G104" s="158"/>
      <c r="H104" s="159"/>
      <c r="I104" s="160"/>
    </row>
    <row r="105" spans="1:9" ht="60">
      <c r="A105" s="76">
        <v>48</v>
      </c>
      <c r="B105" s="157" t="s">
        <v>313</v>
      </c>
      <c r="C105" s="157"/>
      <c r="D105" s="157"/>
      <c r="E105" s="157"/>
      <c r="F105" s="157"/>
      <c r="G105" s="158"/>
      <c r="H105" s="159">
        <v>5</v>
      </c>
      <c r="I105" s="160" t="s">
        <v>36</v>
      </c>
    </row>
    <row r="106" spans="1:9" ht="60">
      <c r="A106" s="76">
        <f>A105+1</f>
        <v>49</v>
      </c>
      <c r="B106" s="157" t="s">
        <v>314</v>
      </c>
      <c r="C106" s="157"/>
      <c r="D106" s="157"/>
      <c r="E106" s="157"/>
      <c r="F106" s="157"/>
      <c r="G106" s="158"/>
      <c r="H106" s="159">
        <v>2</v>
      </c>
      <c r="I106" s="160" t="s">
        <v>36</v>
      </c>
    </row>
    <row r="107" spans="1:9" ht="72">
      <c r="A107" s="76">
        <f t="shared" ref="A107:A150" si="3">A106+1</f>
        <v>50</v>
      </c>
      <c r="B107" s="157" t="s">
        <v>315</v>
      </c>
      <c r="C107" s="157"/>
      <c r="D107" s="157"/>
      <c r="E107" s="157"/>
      <c r="F107" s="157"/>
      <c r="G107" s="158"/>
      <c r="H107" s="159">
        <v>2</v>
      </c>
      <c r="I107" s="160" t="s">
        <v>36</v>
      </c>
    </row>
    <row r="108" spans="1:9" ht="60">
      <c r="A108" s="76">
        <f t="shared" si="3"/>
        <v>51</v>
      </c>
      <c r="B108" s="157" t="s">
        <v>119</v>
      </c>
      <c r="C108" s="157"/>
      <c r="D108" s="157"/>
      <c r="E108" s="157"/>
      <c r="F108" s="157"/>
      <c r="G108" s="158"/>
      <c r="H108" s="159">
        <v>2</v>
      </c>
      <c r="I108" s="160" t="s">
        <v>100</v>
      </c>
    </row>
    <row r="109" spans="1:9" ht="60">
      <c r="A109" s="76">
        <f t="shared" si="3"/>
        <v>52</v>
      </c>
      <c r="B109" s="157" t="s">
        <v>316</v>
      </c>
      <c r="C109" s="157"/>
      <c r="D109" s="157"/>
      <c r="E109" s="157"/>
      <c r="F109" s="157"/>
      <c r="G109" s="158"/>
      <c r="H109" s="159">
        <v>2</v>
      </c>
      <c r="I109" s="160" t="s">
        <v>182</v>
      </c>
    </row>
    <row r="110" spans="1:9" ht="60">
      <c r="A110" s="76">
        <f t="shared" si="3"/>
        <v>53</v>
      </c>
      <c r="B110" s="154" t="s">
        <v>317</v>
      </c>
      <c r="C110" s="154"/>
      <c r="D110" s="154"/>
      <c r="E110" s="154"/>
      <c r="F110" s="154"/>
      <c r="G110" s="155"/>
      <c r="H110" s="161">
        <v>2</v>
      </c>
      <c r="I110" s="154" t="s">
        <v>36</v>
      </c>
    </row>
    <row r="111" spans="1:9" ht="48">
      <c r="A111" s="76">
        <f t="shared" si="3"/>
        <v>54</v>
      </c>
      <c r="B111" s="154" t="s">
        <v>318</v>
      </c>
      <c r="C111" s="154"/>
      <c r="D111" s="154"/>
      <c r="E111" s="154"/>
      <c r="F111" s="154"/>
      <c r="G111" s="155"/>
      <c r="H111" s="161">
        <v>2</v>
      </c>
      <c r="I111" s="154" t="s">
        <v>36</v>
      </c>
    </row>
    <row r="112" spans="1:9" ht="84">
      <c r="A112" s="76">
        <f t="shared" si="3"/>
        <v>55</v>
      </c>
      <c r="B112" s="154" t="s">
        <v>319</v>
      </c>
      <c r="C112" s="154"/>
      <c r="D112" s="154"/>
      <c r="E112" s="154"/>
      <c r="F112" s="154"/>
      <c r="G112" s="155"/>
      <c r="H112" s="161">
        <v>2</v>
      </c>
      <c r="I112" s="154" t="s">
        <v>36</v>
      </c>
    </row>
    <row r="113" spans="1:9" ht="36">
      <c r="A113" s="76">
        <f t="shared" si="3"/>
        <v>56</v>
      </c>
      <c r="B113" s="162" t="s">
        <v>349</v>
      </c>
      <c r="C113" s="162"/>
      <c r="D113" s="162"/>
      <c r="E113" s="162"/>
      <c r="F113" s="162"/>
      <c r="G113" s="163"/>
      <c r="H113" s="161">
        <v>2</v>
      </c>
      <c r="I113" s="154" t="s">
        <v>36</v>
      </c>
    </row>
    <row r="114" spans="1:9" ht="60">
      <c r="A114" s="76">
        <f t="shared" si="3"/>
        <v>57</v>
      </c>
      <c r="B114" s="154" t="s">
        <v>320</v>
      </c>
      <c r="C114" s="154"/>
      <c r="D114" s="154"/>
      <c r="E114" s="154"/>
      <c r="F114" s="154"/>
      <c r="G114" s="155"/>
      <c r="H114" s="161">
        <v>5</v>
      </c>
      <c r="I114" s="154" t="s">
        <v>36</v>
      </c>
    </row>
    <row r="115" spans="1:9" ht="60">
      <c r="A115" s="76">
        <f t="shared" si="3"/>
        <v>58</v>
      </c>
      <c r="B115" s="154" t="s">
        <v>321</v>
      </c>
      <c r="C115" s="154"/>
      <c r="D115" s="154"/>
      <c r="E115" s="154"/>
      <c r="F115" s="154"/>
      <c r="G115" s="155"/>
      <c r="H115" s="161">
        <v>2</v>
      </c>
      <c r="I115" s="154" t="s">
        <v>36</v>
      </c>
    </row>
    <row r="116" spans="1:9" ht="48">
      <c r="A116" s="76">
        <f t="shared" si="3"/>
        <v>59</v>
      </c>
      <c r="B116" s="154" t="s">
        <v>322</v>
      </c>
      <c r="C116" s="154"/>
      <c r="D116" s="154"/>
      <c r="E116" s="154"/>
      <c r="F116" s="154"/>
      <c r="G116" s="155"/>
      <c r="H116" s="161">
        <v>2</v>
      </c>
      <c r="I116" s="154" t="s">
        <v>36</v>
      </c>
    </row>
    <row r="117" spans="1:9" ht="48">
      <c r="A117" s="76">
        <f t="shared" si="3"/>
        <v>60</v>
      </c>
      <c r="B117" s="154" t="s">
        <v>323</v>
      </c>
      <c r="C117" s="154"/>
      <c r="D117" s="154"/>
      <c r="E117" s="154"/>
      <c r="F117" s="154"/>
      <c r="G117" s="155"/>
      <c r="H117" s="161">
        <v>5</v>
      </c>
      <c r="I117" s="154" t="s">
        <v>36</v>
      </c>
    </row>
    <row r="118" spans="1:9" ht="48">
      <c r="A118" s="76">
        <f t="shared" si="3"/>
        <v>61</v>
      </c>
      <c r="B118" s="154" t="s">
        <v>324</v>
      </c>
      <c r="C118" s="154"/>
      <c r="D118" s="154"/>
      <c r="E118" s="154"/>
      <c r="F118" s="154"/>
      <c r="G118" s="155"/>
      <c r="H118" s="161">
        <v>3</v>
      </c>
      <c r="I118" s="154" t="s">
        <v>36</v>
      </c>
    </row>
    <row r="119" spans="1:9" ht="48">
      <c r="A119" s="76">
        <f t="shared" si="3"/>
        <v>62</v>
      </c>
      <c r="B119" s="154" t="s">
        <v>325</v>
      </c>
      <c r="C119" s="154"/>
      <c r="D119" s="154"/>
      <c r="E119" s="154"/>
      <c r="F119" s="154"/>
      <c r="G119" s="155"/>
      <c r="H119" s="161">
        <v>3</v>
      </c>
      <c r="I119" s="154" t="s">
        <v>36</v>
      </c>
    </row>
    <row r="120" spans="1:9" ht="72">
      <c r="A120" s="76">
        <f t="shared" si="3"/>
        <v>63</v>
      </c>
      <c r="B120" s="154" t="s">
        <v>326</v>
      </c>
      <c r="C120" s="154"/>
      <c r="D120" s="154"/>
      <c r="E120" s="154"/>
      <c r="F120" s="154"/>
      <c r="G120" s="155"/>
      <c r="H120" s="161">
        <v>2</v>
      </c>
      <c r="I120" s="154" t="s">
        <v>36</v>
      </c>
    </row>
    <row r="121" spans="1:9" ht="192">
      <c r="A121" s="76">
        <f t="shared" si="3"/>
        <v>64</v>
      </c>
      <c r="B121" s="154" t="s">
        <v>327</v>
      </c>
      <c r="C121" s="154"/>
      <c r="D121" s="154"/>
      <c r="E121" s="154"/>
      <c r="F121" s="154"/>
      <c r="G121" s="155"/>
      <c r="H121" s="161">
        <v>15</v>
      </c>
      <c r="I121" s="154" t="s">
        <v>269</v>
      </c>
    </row>
    <row r="122" spans="1:9" ht="24">
      <c r="A122" s="76">
        <f t="shared" si="3"/>
        <v>65</v>
      </c>
      <c r="B122" s="154" t="s">
        <v>328</v>
      </c>
      <c r="C122" s="154"/>
      <c r="D122" s="154"/>
      <c r="E122" s="154"/>
      <c r="F122" s="154"/>
      <c r="G122" s="155"/>
      <c r="H122" s="161">
        <v>10</v>
      </c>
      <c r="I122" s="154" t="s">
        <v>269</v>
      </c>
    </row>
    <row r="123" spans="1:9" ht="24">
      <c r="A123" s="76">
        <f t="shared" si="3"/>
        <v>66</v>
      </c>
      <c r="B123" s="154" t="s">
        <v>329</v>
      </c>
      <c r="C123" s="154"/>
      <c r="D123" s="154"/>
      <c r="E123" s="154"/>
      <c r="F123" s="154"/>
      <c r="G123" s="155"/>
      <c r="H123" s="161">
        <v>10</v>
      </c>
      <c r="I123" s="154" t="s">
        <v>269</v>
      </c>
    </row>
    <row r="124" spans="1:9" ht="48">
      <c r="A124" s="76">
        <f t="shared" si="3"/>
        <v>67</v>
      </c>
      <c r="B124" s="154" t="s">
        <v>350</v>
      </c>
      <c r="C124" s="154"/>
      <c r="D124" s="154"/>
      <c r="E124" s="154"/>
      <c r="F124" s="154"/>
      <c r="G124" s="155"/>
      <c r="H124" s="161">
        <v>2</v>
      </c>
      <c r="I124" s="154" t="s">
        <v>36</v>
      </c>
    </row>
    <row r="125" spans="1:9" ht="48">
      <c r="A125" s="76">
        <f t="shared" si="3"/>
        <v>68</v>
      </c>
      <c r="B125" s="154" t="s">
        <v>330</v>
      </c>
      <c r="C125" s="154"/>
      <c r="D125" s="154"/>
      <c r="E125" s="154"/>
      <c r="F125" s="154"/>
      <c r="G125" s="155"/>
      <c r="H125" s="161">
        <v>2</v>
      </c>
      <c r="I125" s="154" t="s">
        <v>36</v>
      </c>
    </row>
    <row r="126" spans="1:9" ht="48">
      <c r="A126" s="76">
        <f t="shared" si="3"/>
        <v>69</v>
      </c>
      <c r="B126" s="154" t="s">
        <v>331</v>
      </c>
      <c r="C126" s="154"/>
      <c r="D126" s="154"/>
      <c r="E126" s="154"/>
      <c r="F126" s="154"/>
      <c r="G126" s="155"/>
      <c r="H126" s="161">
        <v>2</v>
      </c>
      <c r="I126" s="154" t="s">
        <v>36</v>
      </c>
    </row>
    <row r="127" spans="1:9" ht="36">
      <c r="A127" s="76">
        <f t="shared" si="3"/>
        <v>70</v>
      </c>
      <c r="B127" s="154" t="s">
        <v>332</v>
      </c>
      <c r="C127" s="154"/>
      <c r="D127" s="154"/>
      <c r="E127" s="154"/>
      <c r="F127" s="154"/>
      <c r="G127" s="155"/>
      <c r="H127" s="161">
        <v>4</v>
      </c>
      <c r="I127" s="154" t="s">
        <v>36</v>
      </c>
    </row>
    <row r="128" spans="1:9" ht="48">
      <c r="A128" s="76">
        <f t="shared" si="3"/>
        <v>71</v>
      </c>
      <c r="B128" s="154" t="s">
        <v>333</v>
      </c>
      <c r="C128" s="154"/>
      <c r="D128" s="154"/>
      <c r="E128" s="154"/>
      <c r="F128" s="154"/>
      <c r="G128" s="155"/>
      <c r="H128" s="161">
        <v>30</v>
      </c>
      <c r="I128" s="154" t="s">
        <v>269</v>
      </c>
    </row>
    <row r="129" spans="1:9" ht="24">
      <c r="A129" s="76">
        <f t="shared" si="3"/>
        <v>72</v>
      </c>
      <c r="B129" s="162" t="s">
        <v>351</v>
      </c>
      <c r="C129" s="162"/>
      <c r="D129" s="162"/>
      <c r="E129" s="162"/>
      <c r="F129" s="162"/>
      <c r="G129" s="163"/>
      <c r="H129" s="161">
        <v>8</v>
      </c>
      <c r="I129" s="154" t="s">
        <v>36</v>
      </c>
    </row>
    <row r="130" spans="1:9">
      <c r="A130" s="76">
        <f t="shared" si="3"/>
        <v>73</v>
      </c>
      <c r="B130" s="154" t="s">
        <v>270</v>
      </c>
      <c r="C130" s="154"/>
      <c r="D130" s="154"/>
      <c r="E130" s="154"/>
      <c r="F130" s="154"/>
      <c r="G130" s="155"/>
      <c r="H130" s="161">
        <v>12</v>
      </c>
      <c r="I130" s="154" t="s">
        <v>36</v>
      </c>
    </row>
    <row r="131" spans="1:9">
      <c r="A131" s="76">
        <f t="shared" si="3"/>
        <v>74</v>
      </c>
      <c r="B131" s="154" t="s">
        <v>271</v>
      </c>
      <c r="C131" s="154"/>
      <c r="D131" s="154"/>
      <c r="E131" s="154"/>
      <c r="F131" s="154"/>
      <c r="G131" s="155"/>
      <c r="H131" s="161">
        <v>10</v>
      </c>
      <c r="I131" s="154" t="s">
        <v>36</v>
      </c>
    </row>
    <row r="132" spans="1:9">
      <c r="A132" s="76">
        <f t="shared" si="3"/>
        <v>75</v>
      </c>
      <c r="B132" s="154" t="s">
        <v>272</v>
      </c>
      <c r="C132" s="154"/>
      <c r="D132" s="154"/>
      <c r="E132" s="154"/>
      <c r="F132" s="154"/>
      <c r="G132" s="155"/>
      <c r="H132" s="161">
        <v>10</v>
      </c>
      <c r="I132" s="154" t="s">
        <v>36</v>
      </c>
    </row>
    <row r="133" spans="1:9">
      <c r="A133" s="76">
        <f t="shared" si="3"/>
        <v>76</v>
      </c>
      <c r="B133" s="154" t="s">
        <v>273</v>
      </c>
      <c r="C133" s="154"/>
      <c r="D133" s="154"/>
      <c r="E133" s="154"/>
      <c r="F133" s="154"/>
      <c r="G133" s="155"/>
      <c r="H133" s="161">
        <v>7</v>
      </c>
      <c r="I133" s="154" t="s">
        <v>36</v>
      </c>
    </row>
    <row r="134" spans="1:9">
      <c r="A134" s="76">
        <f t="shared" si="3"/>
        <v>77</v>
      </c>
      <c r="B134" s="154" t="s">
        <v>274</v>
      </c>
      <c r="C134" s="154"/>
      <c r="D134" s="154"/>
      <c r="E134" s="154"/>
      <c r="F134" s="154"/>
      <c r="G134" s="155"/>
      <c r="H134" s="161">
        <v>30</v>
      </c>
      <c r="I134" s="154" t="s">
        <v>36</v>
      </c>
    </row>
    <row r="135" spans="1:9" ht="24">
      <c r="A135" s="76">
        <f t="shared" si="3"/>
        <v>78</v>
      </c>
      <c r="B135" s="154" t="s">
        <v>275</v>
      </c>
      <c r="C135" s="154"/>
      <c r="D135" s="154"/>
      <c r="E135" s="154"/>
      <c r="F135" s="154"/>
      <c r="G135" s="155"/>
      <c r="H135" s="161">
        <v>4</v>
      </c>
      <c r="I135" s="154" t="s">
        <v>36</v>
      </c>
    </row>
    <row r="136" spans="1:9">
      <c r="A136" s="76">
        <f t="shared" si="3"/>
        <v>79</v>
      </c>
      <c r="B136" s="154" t="s">
        <v>276</v>
      </c>
      <c r="C136" s="154"/>
      <c r="D136" s="154"/>
      <c r="E136" s="154"/>
      <c r="F136" s="154"/>
      <c r="G136" s="155"/>
      <c r="H136" s="161">
        <v>7</v>
      </c>
      <c r="I136" s="154" t="s">
        <v>36</v>
      </c>
    </row>
    <row r="137" spans="1:9">
      <c r="A137" s="76">
        <f t="shared" si="3"/>
        <v>80</v>
      </c>
      <c r="B137" s="154" t="s">
        <v>277</v>
      </c>
      <c r="C137" s="154"/>
      <c r="D137" s="154"/>
      <c r="E137" s="154"/>
      <c r="F137" s="154"/>
      <c r="G137" s="155"/>
      <c r="H137" s="161">
        <v>15</v>
      </c>
      <c r="I137" s="154" t="s">
        <v>36</v>
      </c>
    </row>
    <row r="138" spans="1:9">
      <c r="A138" s="76">
        <f t="shared" si="3"/>
        <v>81</v>
      </c>
      <c r="B138" s="154" t="s">
        <v>278</v>
      </c>
      <c r="C138" s="154"/>
      <c r="D138" s="154"/>
      <c r="E138" s="154"/>
      <c r="F138" s="154"/>
      <c r="G138" s="155"/>
      <c r="H138" s="161">
        <v>1</v>
      </c>
      <c r="I138" s="154" t="s">
        <v>279</v>
      </c>
    </row>
    <row r="139" spans="1:9">
      <c r="A139" s="76">
        <f t="shared" si="3"/>
        <v>82</v>
      </c>
      <c r="B139" s="154" t="s">
        <v>280</v>
      </c>
      <c r="C139" s="154"/>
      <c r="D139" s="154"/>
      <c r="E139" s="154"/>
      <c r="F139" s="154"/>
      <c r="G139" s="155"/>
      <c r="H139" s="161">
        <v>1</v>
      </c>
      <c r="I139" s="154" t="s">
        <v>281</v>
      </c>
    </row>
    <row r="140" spans="1:9" ht="72">
      <c r="A140" s="76">
        <f t="shared" si="3"/>
        <v>83</v>
      </c>
      <c r="B140" s="154" t="s">
        <v>334</v>
      </c>
      <c r="C140" s="154"/>
      <c r="D140" s="154"/>
      <c r="E140" s="154"/>
      <c r="F140" s="154"/>
      <c r="G140" s="155"/>
      <c r="H140" s="161">
        <v>20</v>
      </c>
      <c r="I140" s="154" t="s">
        <v>269</v>
      </c>
    </row>
    <row r="141" spans="1:9" ht="120">
      <c r="A141" s="76">
        <f t="shared" si="3"/>
        <v>84</v>
      </c>
      <c r="B141" s="154" t="s">
        <v>335</v>
      </c>
      <c r="C141" s="154"/>
      <c r="D141" s="154"/>
      <c r="E141" s="154"/>
      <c r="F141" s="154"/>
      <c r="G141" s="155"/>
      <c r="H141" s="161">
        <v>20</v>
      </c>
      <c r="I141" s="154" t="s">
        <v>269</v>
      </c>
    </row>
    <row r="142" spans="1:9">
      <c r="A142" s="76">
        <f t="shared" si="3"/>
        <v>85</v>
      </c>
      <c r="B142" s="154" t="s">
        <v>282</v>
      </c>
      <c r="C142" s="154"/>
      <c r="D142" s="154"/>
      <c r="E142" s="154"/>
      <c r="F142" s="154"/>
      <c r="G142" s="155"/>
      <c r="H142" s="161">
        <v>6</v>
      </c>
      <c r="I142" s="154" t="s">
        <v>269</v>
      </c>
    </row>
    <row r="143" spans="1:9">
      <c r="A143" s="76">
        <f t="shared" si="3"/>
        <v>86</v>
      </c>
      <c r="B143" s="154" t="s">
        <v>283</v>
      </c>
      <c r="C143" s="154"/>
      <c r="D143" s="154"/>
      <c r="E143" s="154"/>
      <c r="F143" s="154"/>
      <c r="G143" s="155"/>
      <c r="H143" s="161">
        <v>2</v>
      </c>
      <c r="I143" s="154" t="s">
        <v>269</v>
      </c>
    </row>
    <row r="144" spans="1:9" ht="252">
      <c r="A144" s="76">
        <f t="shared" si="3"/>
        <v>87</v>
      </c>
      <c r="B144" s="154" t="s">
        <v>336</v>
      </c>
      <c r="C144" s="162"/>
      <c r="D144" s="162"/>
      <c r="E144" s="162"/>
      <c r="F144" s="162"/>
      <c r="G144" s="163"/>
      <c r="H144" s="161">
        <v>2</v>
      </c>
      <c r="I144" s="154" t="s">
        <v>36</v>
      </c>
    </row>
    <row r="145" spans="1:9" ht="264">
      <c r="A145" s="76">
        <f t="shared" si="3"/>
        <v>88</v>
      </c>
      <c r="B145" s="154" t="s">
        <v>352</v>
      </c>
      <c r="C145" s="154"/>
      <c r="D145" s="154"/>
      <c r="E145" s="154"/>
      <c r="F145" s="154"/>
      <c r="G145" s="155"/>
      <c r="H145" s="161">
        <v>1</v>
      </c>
      <c r="I145" s="154" t="s">
        <v>36</v>
      </c>
    </row>
    <row r="146" spans="1:9" ht="264">
      <c r="A146" s="76">
        <f t="shared" si="3"/>
        <v>89</v>
      </c>
      <c r="B146" s="154" t="s">
        <v>353</v>
      </c>
      <c r="C146" s="154"/>
      <c r="D146" s="154"/>
      <c r="E146" s="154"/>
      <c r="F146" s="154"/>
      <c r="G146" s="155"/>
      <c r="H146" s="161">
        <v>1</v>
      </c>
      <c r="I146" s="154" t="s">
        <v>36</v>
      </c>
    </row>
    <row r="147" spans="1:9" ht="48">
      <c r="A147" s="76">
        <f t="shared" si="3"/>
        <v>90</v>
      </c>
      <c r="B147" s="154" t="s">
        <v>337</v>
      </c>
      <c r="C147" s="162"/>
      <c r="D147" s="162"/>
      <c r="E147" s="162"/>
      <c r="F147" s="162"/>
      <c r="G147" s="163"/>
      <c r="H147" s="161">
        <v>2</v>
      </c>
      <c r="I147" s="154" t="s">
        <v>36</v>
      </c>
    </row>
    <row r="148" spans="1:9" ht="60">
      <c r="A148" s="76">
        <f t="shared" si="3"/>
        <v>91</v>
      </c>
      <c r="B148" s="154" t="s">
        <v>354</v>
      </c>
      <c r="C148" s="154"/>
      <c r="D148" s="154"/>
      <c r="E148" s="154"/>
      <c r="F148" s="154"/>
      <c r="G148" s="155"/>
      <c r="H148" s="161">
        <v>2</v>
      </c>
      <c r="I148" s="154" t="s">
        <v>36</v>
      </c>
    </row>
    <row r="149" spans="1:9" ht="36">
      <c r="A149" s="76">
        <f t="shared" si="3"/>
        <v>92</v>
      </c>
      <c r="B149" s="154" t="s">
        <v>355</v>
      </c>
      <c r="C149" s="154"/>
      <c r="D149" s="154"/>
      <c r="E149" s="154"/>
      <c r="F149" s="154"/>
      <c r="G149" s="155"/>
      <c r="H149" s="161">
        <v>2</v>
      </c>
      <c r="I149" s="154" t="s">
        <v>36</v>
      </c>
    </row>
    <row r="150" spans="1:9" ht="60">
      <c r="A150" s="76">
        <f t="shared" si="3"/>
        <v>93</v>
      </c>
      <c r="B150" s="154" t="s">
        <v>356</v>
      </c>
      <c r="C150" s="154"/>
      <c r="D150" s="154"/>
      <c r="E150" s="154"/>
      <c r="F150" s="154"/>
      <c r="G150" s="155"/>
      <c r="H150" s="161">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workbookViewId="0">
      <selection activeCell="G106" sqref="G106"/>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8" t="s">
        <v>381</v>
      </c>
      <c r="B1" s="199"/>
      <c r="C1" s="199"/>
      <c r="D1" s="199"/>
      <c r="E1" s="199"/>
      <c r="F1" s="199"/>
      <c r="G1" s="199"/>
    </row>
    <row r="2" spans="1:7" ht="39.75" customHeight="1">
      <c r="A2" s="206" t="s">
        <v>358</v>
      </c>
      <c r="B2" s="206"/>
      <c r="C2" s="206"/>
      <c r="D2" s="206"/>
      <c r="E2" s="206"/>
      <c r="F2" s="206"/>
      <c r="G2" s="206"/>
    </row>
    <row r="3" spans="1:7" ht="38.25">
      <c r="A3" s="1" t="s">
        <v>0</v>
      </c>
      <c r="B3" s="5" t="s">
        <v>1</v>
      </c>
      <c r="C3" s="5" t="s">
        <v>182</v>
      </c>
      <c r="D3" s="156" t="s">
        <v>187</v>
      </c>
      <c r="E3" s="156" t="s">
        <v>175</v>
      </c>
      <c r="F3" s="156" t="s">
        <v>176</v>
      </c>
      <c r="G3" s="156" t="s">
        <v>177</v>
      </c>
    </row>
    <row r="4" spans="1:7" s="179" customFormat="1" ht="102.75" customHeight="1">
      <c r="A4" s="178">
        <v>1</v>
      </c>
      <c r="B4" s="157" t="s">
        <v>365</v>
      </c>
      <c r="C4" s="157"/>
      <c r="D4" s="165">
        <v>5.8159999999999998</v>
      </c>
      <c r="E4" s="166">
        <v>119.27</v>
      </c>
      <c r="F4" s="167" t="s">
        <v>12</v>
      </c>
      <c r="G4" s="166">
        <f>D4*E4</f>
        <v>693.67431999999997</v>
      </c>
    </row>
    <row r="5" spans="1:7" s="179" customFormat="1" ht="87" customHeight="1">
      <c r="A5" s="178">
        <v>2</v>
      </c>
      <c r="B5" s="157" t="s">
        <v>360</v>
      </c>
      <c r="C5" s="157"/>
      <c r="D5" s="165">
        <v>1.163</v>
      </c>
      <c r="E5" s="166">
        <v>77.540000000000006</v>
      </c>
      <c r="F5" s="167" t="s">
        <v>151</v>
      </c>
      <c r="G5" s="166">
        <f t="shared" ref="G5:G20" si="0">D5*E5</f>
        <v>90.179020000000008</v>
      </c>
    </row>
    <row r="6" spans="1:7" s="179" customFormat="1" ht="84">
      <c r="A6" s="178">
        <v>3</v>
      </c>
      <c r="B6" s="157" t="s">
        <v>361</v>
      </c>
      <c r="C6" s="157"/>
      <c r="D6" s="165">
        <v>4.4530000000000003</v>
      </c>
      <c r="E6" s="166">
        <v>572.54999999999995</v>
      </c>
      <c r="F6" s="167" t="s">
        <v>12</v>
      </c>
      <c r="G6" s="166">
        <f>D6*E6</f>
        <v>2549.5651499999999</v>
      </c>
    </row>
    <row r="7" spans="1:7" s="179" customFormat="1" ht="48">
      <c r="A7" s="178">
        <v>4</v>
      </c>
      <c r="B7" s="157" t="s">
        <v>366</v>
      </c>
      <c r="C7" s="157"/>
      <c r="D7" s="165">
        <v>21.71</v>
      </c>
      <c r="E7" s="166">
        <v>266</v>
      </c>
      <c r="F7" s="167" t="s">
        <v>188</v>
      </c>
      <c r="G7" s="166">
        <f>D7*E7</f>
        <v>5774.8600000000006</v>
      </c>
    </row>
    <row r="8" spans="1:7" s="179" customFormat="1" ht="69" customHeight="1">
      <c r="A8" s="178">
        <v>5</v>
      </c>
      <c r="B8" s="157" t="s">
        <v>362</v>
      </c>
      <c r="C8" s="157"/>
      <c r="D8" s="165">
        <v>7.5190000000000001</v>
      </c>
      <c r="E8" s="166">
        <v>4846.4799999999996</v>
      </c>
      <c r="F8" s="167" t="s">
        <v>12</v>
      </c>
      <c r="G8" s="166">
        <f t="shared" si="0"/>
        <v>36440.683119999994</v>
      </c>
    </row>
    <row r="9" spans="1:7" s="179" customFormat="1" ht="89.25" customHeight="1">
      <c r="A9" s="178">
        <v>6</v>
      </c>
      <c r="B9" s="157" t="s">
        <v>338</v>
      </c>
      <c r="C9" s="157"/>
      <c r="D9" s="165">
        <v>2.4340000000000002</v>
      </c>
      <c r="E9" s="166">
        <v>4105.5200000000004</v>
      </c>
      <c r="F9" s="167" t="s">
        <v>188</v>
      </c>
      <c r="G9" s="166">
        <f>D9*E9</f>
        <v>9992.835680000002</v>
      </c>
    </row>
    <row r="10" spans="1:7" s="179" customFormat="1" ht="139.5" customHeight="1">
      <c r="A10" s="178">
        <v>7</v>
      </c>
      <c r="B10" s="157" t="s">
        <v>339</v>
      </c>
      <c r="C10" s="157"/>
      <c r="D10" s="165">
        <v>4.5439999999999996</v>
      </c>
      <c r="E10" s="166">
        <v>173</v>
      </c>
      <c r="F10" s="167" t="s">
        <v>188</v>
      </c>
      <c r="G10" s="166">
        <f>D10*E10</f>
        <v>786.11199999999997</v>
      </c>
    </row>
    <row r="11" spans="1:7" s="179" customFormat="1" ht="72">
      <c r="A11" s="178">
        <v>8</v>
      </c>
      <c r="B11" s="157" t="s">
        <v>340</v>
      </c>
      <c r="C11" s="157"/>
      <c r="D11" s="165">
        <v>27</v>
      </c>
      <c r="E11" s="166">
        <v>584.53</v>
      </c>
      <c r="F11" s="167" t="s">
        <v>10</v>
      </c>
      <c r="G11" s="166">
        <f t="shared" si="0"/>
        <v>15782.31</v>
      </c>
    </row>
    <row r="12" spans="1:7" s="179" customFormat="1" ht="48">
      <c r="A12" s="178">
        <v>9</v>
      </c>
      <c r="B12" s="157" t="s">
        <v>341</v>
      </c>
      <c r="C12" s="157"/>
      <c r="D12" s="165">
        <v>37.869999999999997</v>
      </c>
      <c r="E12" s="166">
        <v>24</v>
      </c>
      <c r="F12" s="167" t="s">
        <v>94</v>
      </c>
      <c r="G12" s="166">
        <f>D12*E12</f>
        <v>908.87999999999988</v>
      </c>
    </row>
    <row r="13" spans="1:7" s="179" customFormat="1" ht="99.75" customHeight="1">
      <c r="A13" s="178">
        <v>10</v>
      </c>
      <c r="B13" s="157" t="s">
        <v>284</v>
      </c>
      <c r="C13" s="157"/>
      <c r="D13" s="165">
        <v>10.555</v>
      </c>
      <c r="E13" s="166">
        <v>205</v>
      </c>
      <c r="F13" s="167" t="s">
        <v>188</v>
      </c>
      <c r="G13" s="166">
        <f>D13*E13</f>
        <v>2163.7750000000001</v>
      </c>
    </row>
    <row r="14" spans="1:7" s="179" customFormat="1" ht="159" customHeight="1">
      <c r="A14" s="178">
        <v>11</v>
      </c>
      <c r="B14" s="157" t="s">
        <v>285</v>
      </c>
      <c r="C14" s="157"/>
      <c r="D14" s="165">
        <v>26.058</v>
      </c>
      <c r="E14" s="166">
        <v>363</v>
      </c>
      <c r="F14" s="167" t="s">
        <v>188</v>
      </c>
      <c r="G14" s="166">
        <f>D14*E14</f>
        <v>9459.0540000000001</v>
      </c>
    </row>
    <row r="15" spans="1:7" s="179" customFormat="1" ht="134.25" customHeight="1">
      <c r="A15" s="178">
        <v>12</v>
      </c>
      <c r="B15" s="157" t="s">
        <v>286</v>
      </c>
      <c r="C15" s="157"/>
      <c r="D15" s="165">
        <v>13.7</v>
      </c>
      <c r="E15" s="166">
        <v>269</v>
      </c>
      <c r="F15" s="167" t="s">
        <v>188</v>
      </c>
      <c r="G15" s="166">
        <f>D15*E15</f>
        <v>3685.2999999999997</v>
      </c>
    </row>
    <row r="16" spans="1:7" s="179" customFormat="1" ht="147.75" customHeight="1">
      <c r="A16" s="178">
        <v>13</v>
      </c>
      <c r="B16" s="157" t="s">
        <v>190</v>
      </c>
      <c r="C16" s="157"/>
      <c r="D16" s="165">
        <v>0.71699999999999997</v>
      </c>
      <c r="E16" s="166">
        <v>54439.07</v>
      </c>
      <c r="F16" s="167" t="s">
        <v>267</v>
      </c>
      <c r="G16" s="166">
        <f t="shared" si="0"/>
        <v>39032.813190000001</v>
      </c>
    </row>
    <row r="17" spans="1:10" s="179" customFormat="1" ht="99" customHeight="1">
      <c r="A17" s="178">
        <v>14</v>
      </c>
      <c r="B17" s="157" t="s">
        <v>287</v>
      </c>
      <c r="C17" s="157"/>
      <c r="D17" s="165">
        <v>4.2</v>
      </c>
      <c r="E17" s="166">
        <v>4330</v>
      </c>
      <c r="F17" s="167" t="s">
        <v>188</v>
      </c>
      <c r="G17" s="166">
        <f>D17*E17</f>
        <v>18186</v>
      </c>
    </row>
    <row r="18" spans="1:10" s="179" customFormat="1" ht="48">
      <c r="A18" s="178">
        <v>15</v>
      </c>
      <c r="B18" s="157" t="s">
        <v>342</v>
      </c>
      <c r="C18" s="157"/>
      <c r="D18" s="165">
        <v>3.7759999999999998</v>
      </c>
      <c r="E18" s="166">
        <v>4198.0600000000004</v>
      </c>
      <c r="F18" s="167" t="s">
        <v>12</v>
      </c>
      <c r="G18" s="166">
        <f>D18*E18</f>
        <v>15851.87456</v>
      </c>
    </row>
    <row r="19" spans="1:10" s="179" customFormat="1" ht="48">
      <c r="A19" s="178">
        <v>16</v>
      </c>
      <c r="B19" s="157" t="s">
        <v>343</v>
      </c>
      <c r="C19" s="157"/>
      <c r="D19" s="165">
        <v>13.631</v>
      </c>
      <c r="E19" s="166">
        <v>4421.0600000000004</v>
      </c>
      <c r="F19" s="167" t="s">
        <v>12</v>
      </c>
      <c r="G19" s="166">
        <f>D19*E19</f>
        <v>60263.468860000008</v>
      </c>
      <c r="J19" s="179" t="s">
        <v>153</v>
      </c>
    </row>
    <row r="20" spans="1:10" s="179" customFormat="1" ht="39.75" customHeight="1">
      <c r="A20" s="178">
        <v>17</v>
      </c>
      <c r="B20" s="157" t="s">
        <v>288</v>
      </c>
      <c r="C20" s="157"/>
      <c r="D20" s="165">
        <v>13.7</v>
      </c>
      <c r="E20" s="166">
        <v>21</v>
      </c>
      <c r="F20" s="167" t="s">
        <v>188</v>
      </c>
      <c r="G20" s="166">
        <f t="shared" si="0"/>
        <v>287.7</v>
      </c>
    </row>
    <row r="21" spans="1:10" s="179" customFormat="1" ht="92.25" customHeight="1">
      <c r="A21" s="178">
        <v>18</v>
      </c>
      <c r="B21" s="157" t="s">
        <v>289</v>
      </c>
      <c r="C21" s="157"/>
      <c r="D21" s="165">
        <v>136.56</v>
      </c>
      <c r="E21" s="166">
        <v>132.55000000000001</v>
      </c>
      <c r="F21" s="167" t="s">
        <v>188</v>
      </c>
      <c r="G21" s="166">
        <f>D21*E21</f>
        <v>18101.028000000002</v>
      </c>
    </row>
    <row r="22" spans="1:10" s="179" customFormat="1" ht="99" customHeight="1">
      <c r="A22" s="178">
        <v>19</v>
      </c>
      <c r="B22" s="157" t="s">
        <v>290</v>
      </c>
      <c r="C22" s="157"/>
      <c r="D22" s="165">
        <v>13.7</v>
      </c>
      <c r="E22" s="166">
        <v>119.55</v>
      </c>
      <c r="F22" s="167" t="s">
        <v>188</v>
      </c>
      <c r="G22" s="166">
        <f>D22*E22</f>
        <v>1637.8349999999998</v>
      </c>
    </row>
    <row r="23" spans="1:10" s="179" customFormat="1" ht="48">
      <c r="A23" s="178">
        <v>20</v>
      </c>
      <c r="B23" s="157" t="s">
        <v>291</v>
      </c>
      <c r="C23" s="157"/>
      <c r="D23" s="165">
        <v>11.51</v>
      </c>
      <c r="E23" s="166">
        <v>32.76</v>
      </c>
      <c r="F23" s="167" t="s">
        <v>188</v>
      </c>
      <c r="G23" s="166">
        <f>D23*E23</f>
        <v>377.06759999999997</v>
      </c>
    </row>
    <row r="24" spans="1:10" s="179" customFormat="1" ht="102" customHeight="1">
      <c r="A24" s="178">
        <v>21</v>
      </c>
      <c r="B24" s="157" t="s">
        <v>292</v>
      </c>
      <c r="C24" s="157"/>
      <c r="D24" s="165">
        <v>9.9</v>
      </c>
      <c r="E24" s="166">
        <v>497</v>
      </c>
      <c r="F24" s="167" t="s">
        <v>380</v>
      </c>
      <c r="G24" s="166">
        <f>D24*E24</f>
        <v>4920.3</v>
      </c>
    </row>
    <row r="25" spans="1:10" s="179" customFormat="1" ht="99.75" customHeight="1">
      <c r="A25" s="178">
        <v>22</v>
      </c>
      <c r="B25" s="157" t="s">
        <v>293</v>
      </c>
      <c r="C25" s="157"/>
      <c r="D25" s="165">
        <v>3.15</v>
      </c>
      <c r="E25" s="166">
        <v>2581</v>
      </c>
      <c r="F25" s="167" t="s">
        <v>95</v>
      </c>
      <c r="G25" s="166">
        <f>D25*E25</f>
        <v>8130.15</v>
      </c>
    </row>
    <row r="26" spans="1:10" s="179" customFormat="1" ht="60">
      <c r="A26" s="178">
        <v>23</v>
      </c>
      <c r="B26" s="157" t="s">
        <v>294</v>
      </c>
      <c r="C26" s="157"/>
      <c r="D26" s="165">
        <v>5</v>
      </c>
      <c r="E26" s="166">
        <v>84</v>
      </c>
      <c r="F26" s="167" t="s">
        <v>36</v>
      </c>
      <c r="G26" s="166">
        <f t="shared" ref="G26:G81" si="1">D26*E26</f>
        <v>420</v>
      </c>
    </row>
    <row r="27" spans="1:10" s="179" customFormat="1" ht="36">
      <c r="A27" s="178">
        <v>24</v>
      </c>
      <c r="B27" s="157" t="s">
        <v>295</v>
      </c>
      <c r="C27" s="157"/>
      <c r="D27" s="165">
        <v>15</v>
      </c>
      <c r="E27" s="166">
        <v>66</v>
      </c>
      <c r="F27" s="167" t="s">
        <v>36</v>
      </c>
      <c r="G27" s="166">
        <f t="shared" si="1"/>
        <v>990</v>
      </c>
    </row>
    <row r="28" spans="1:10" s="179" customFormat="1" ht="56.25" customHeight="1">
      <c r="A28" s="178">
        <v>25</v>
      </c>
      <c r="B28" s="157" t="s">
        <v>296</v>
      </c>
      <c r="C28" s="157"/>
      <c r="D28" s="165">
        <v>10</v>
      </c>
      <c r="E28" s="166">
        <v>87</v>
      </c>
      <c r="F28" s="167" t="s">
        <v>36</v>
      </c>
      <c r="G28" s="166">
        <f t="shared" si="1"/>
        <v>870</v>
      </c>
    </row>
    <row r="29" spans="1:10" s="179" customFormat="1" ht="54.75" customHeight="1">
      <c r="A29" s="178">
        <v>26</v>
      </c>
      <c r="B29" s="157" t="s">
        <v>297</v>
      </c>
      <c r="C29" s="157"/>
      <c r="D29" s="165">
        <v>2</v>
      </c>
      <c r="E29" s="166">
        <v>159</v>
      </c>
      <c r="F29" s="167" t="s">
        <v>36</v>
      </c>
      <c r="G29" s="166">
        <f t="shared" si="1"/>
        <v>318</v>
      </c>
    </row>
    <row r="30" spans="1:10" s="179" customFormat="1" ht="108">
      <c r="A30" s="178">
        <v>27</v>
      </c>
      <c r="B30" s="157" t="s">
        <v>344</v>
      </c>
      <c r="C30" s="157"/>
      <c r="D30" s="165">
        <v>4.13</v>
      </c>
      <c r="E30" s="166">
        <v>453</v>
      </c>
      <c r="F30" s="167" t="s">
        <v>95</v>
      </c>
      <c r="G30" s="166">
        <f>D30*E30</f>
        <v>1870.8899999999999</v>
      </c>
    </row>
    <row r="31" spans="1:10" s="179" customFormat="1" ht="60">
      <c r="A31" s="178">
        <v>28</v>
      </c>
      <c r="B31" s="157" t="s">
        <v>298</v>
      </c>
      <c r="C31" s="157"/>
      <c r="D31" s="165">
        <v>150.26</v>
      </c>
      <c r="E31" s="166">
        <v>122</v>
      </c>
      <c r="F31" s="167" t="s">
        <v>188</v>
      </c>
      <c r="G31" s="166">
        <f t="shared" si="1"/>
        <v>18331.719999999998</v>
      </c>
    </row>
    <row r="32" spans="1:10" s="179" customFormat="1" ht="96">
      <c r="A32" s="178">
        <v>29</v>
      </c>
      <c r="B32" s="157" t="s">
        <v>345</v>
      </c>
      <c r="C32" s="157"/>
      <c r="D32" s="165">
        <v>66.03</v>
      </c>
      <c r="E32" s="166">
        <v>44.2</v>
      </c>
      <c r="F32" s="167" t="s">
        <v>96</v>
      </c>
      <c r="G32" s="166">
        <f t="shared" si="1"/>
        <v>2918.5260000000003</v>
      </c>
    </row>
    <row r="33" spans="1:7" s="179" customFormat="1" ht="36">
      <c r="A33" s="178">
        <v>30</v>
      </c>
      <c r="B33" s="157" t="s">
        <v>346</v>
      </c>
      <c r="C33" s="157"/>
      <c r="D33" s="165">
        <v>66.06</v>
      </c>
      <c r="E33" s="166">
        <v>49</v>
      </c>
      <c r="F33" s="167" t="s">
        <v>96</v>
      </c>
      <c r="G33" s="166">
        <f t="shared" si="1"/>
        <v>3236.94</v>
      </c>
    </row>
    <row r="34" spans="1:7" s="179" customFormat="1" ht="93.75" customHeight="1">
      <c r="A34" s="178">
        <v>31</v>
      </c>
      <c r="B34" s="157" t="s">
        <v>347</v>
      </c>
      <c r="C34" s="157"/>
      <c r="D34" s="165">
        <v>57.7</v>
      </c>
      <c r="E34" s="166">
        <v>45.1</v>
      </c>
      <c r="F34" s="167" t="s">
        <v>96</v>
      </c>
      <c r="G34" s="166">
        <f t="shared" si="1"/>
        <v>2602.2700000000004</v>
      </c>
    </row>
    <row r="35" spans="1:7" s="179" customFormat="1" ht="96">
      <c r="A35" s="178">
        <v>32</v>
      </c>
      <c r="B35" s="157" t="s">
        <v>348</v>
      </c>
      <c r="C35" s="157"/>
      <c r="D35" s="165">
        <v>57.7</v>
      </c>
      <c r="E35" s="166">
        <v>67</v>
      </c>
      <c r="F35" s="167" t="s">
        <v>96</v>
      </c>
      <c r="G35" s="166">
        <f t="shared" si="1"/>
        <v>3865.9</v>
      </c>
    </row>
    <row r="36" spans="1:7" s="179" customFormat="1" ht="48">
      <c r="A36" s="178">
        <v>33</v>
      </c>
      <c r="B36" s="157" t="s">
        <v>299</v>
      </c>
      <c r="C36" s="157"/>
      <c r="D36" s="165">
        <v>6.35</v>
      </c>
      <c r="E36" s="166">
        <v>38</v>
      </c>
      <c r="F36" s="167" t="s">
        <v>188</v>
      </c>
      <c r="G36" s="166">
        <f t="shared" si="1"/>
        <v>241.29999999999998</v>
      </c>
    </row>
    <row r="37" spans="1:7" s="179" customFormat="1" ht="108">
      <c r="A37" s="178">
        <v>34</v>
      </c>
      <c r="B37" s="157" t="s">
        <v>300</v>
      </c>
      <c r="C37" s="157"/>
      <c r="D37" s="165">
        <v>6.35</v>
      </c>
      <c r="E37" s="166">
        <v>81</v>
      </c>
      <c r="F37" s="167" t="s">
        <v>188</v>
      </c>
      <c r="G37" s="166">
        <f t="shared" si="1"/>
        <v>514.35</v>
      </c>
    </row>
    <row r="38" spans="1:7" s="179" customFormat="1" ht="117" customHeight="1">
      <c r="A38" s="178">
        <v>35</v>
      </c>
      <c r="B38" s="157" t="s">
        <v>301</v>
      </c>
      <c r="C38" s="157"/>
      <c r="D38" s="165">
        <v>0.14399999999999999</v>
      </c>
      <c r="E38" s="166">
        <v>9888</v>
      </c>
      <c r="F38" s="167" t="s">
        <v>268</v>
      </c>
      <c r="G38" s="166">
        <f t="shared" si="1"/>
        <v>1423.8719999999998</v>
      </c>
    </row>
    <row r="39" spans="1:7" s="179" customFormat="1" ht="48">
      <c r="A39" s="178">
        <v>36</v>
      </c>
      <c r="B39" s="157" t="s">
        <v>302</v>
      </c>
      <c r="C39" s="157"/>
      <c r="D39" s="165">
        <v>5.64</v>
      </c>
      <c r="E39" s="166">
        <v>29</v>
      </c>
      <c r="F39" s="167" t="s">
        <v>188</v>
      </c>
      <c r="G39" s="166">
        <f t="shared" si="1"/>
        <v>163.56</v>
      </c>
    </row>
    <row r="40" spans="1:7" s="179" customFormat="1" ht="84">
      <c r="A40" s="178">
        <v>37</v>
      </c>
      <c r="B40" s="157" t="s">
        <v>303</v>
      </c>
      <c r="C40" s="157"/>
      <c r="D40" s="165">
        <v>5.64</v>
      </c>
      <c r="E40" s="166">
        <v>79</v>
      </c>
      <c r="F40" s="167" t="s">
        <v>188</v>
      </c>
      <c r="G40" s="166">
        <f t="shared" si="1"/>
        <v>445.56</v>
      </c>
    </row>
    <row r="41" spans="1:7" s="179" customFormat="1" ht="240">
      <c r="A41" s="178">
        <v>38</v>
      </c>
      <c r="B41" s="157" t="s">
        <v>304</v>
      </c>
      <c r="C41" s="157"/>
      <c r="D41" s="165">
        <v>13.7</v>
      </c>
      <c r="E41" s="166">
        <v>1676</v>
      </c>
      <c r="F41" s="167" t="s">
        <v>188</v>
      </c>
      <c r="G41" s="166">
        <f t="shared" si="1"/>
        <v>22961.199999999997</v>
      </c>
    </row>
    <row r="42" spans="1:7" s="179" customFormat="1" ht="168">
      <c r="A42" s="178">
        <v>39</v>
      </c>
      <c r="B42" s="157" t="s">
        <v>305</v>
      </c>
      <c r="C42" s="157"/>
      <c r="D42" s="165">
        <v>60.05</v>
      </c>
      <c r="E42" s="166">
        <v>1047</v>
      </c>
      <c r="F42" s="167" t="s">
        <v>188</v>
      </c>
      <c r="G42" s="166">
        <f t="shared" si="1"/>
        <v>62872.35</v>
      </c>
    </row>
    <row r="43" spans="1:7" s="179" customFormat="1" ht="144">
      <c r="A43" s="178">
        <v>40</v>
      </c>
      <c r="B43" s="157" t="s">
        <v>306</v>
      </c>
      <c r="C43" s="157"/>
      <c r="D43" s="165">
        <v>6.5</v>
      </c>
      <c r="E43" s="166">
        <v>183</v>
      </c>
      <c r="F43" s="167" t="s">
        <v>380</v>
      </c>
      <c r="G43" s="166">
        <f t="shared" si="1"/>
        <v>1189.5</v>
      </c>
    </row>
    <row r="44" spans="1:7" s="179" customFormat="1" ht="12">
      <c r="A44" s="178">
        <v>41</v>
      </c>
      <c r="B44" s="157" t="s">
        <v>307</v>
      </c>
      <c r="C44" s="157"/>
      <c r="D44" s="165">
        <v>7.2</v>
      </c>
      <c r="E44" s="166">
        <v>658</v>
      </c>
      <c r="F44" s="167" t="s">
        <v>380</v>
      </c>
      <c r="G44" s="166">
        <f t="shared" si="1"/>
        <v>4737.6000000000004</v>
      </c>
    </row>
    <row r="45" spans="1:7" s="179" customFormat="1" ht="12">
      <c r="A45" s="178">
        <v>42</v>
      </c>
      <c r="B45" s="157" t="s">
        <v>308</v>
      </c>
      <c r="C45" s="157"/>
      <c r="D45" s="165">
        <v>6.48</v>
      </c>
      <c r="E45" s="166">
        <v>263</v>
      </c>
      <c r="F45" s="167" t="s">
        <v>380</v>
      </c>
      <c r="G45" s="166">
        <f t="shared" si="1"/>
        <v>1704.24</v>
      </c>
    </row>
    <row r="46" spans="1:7" s="179" customFormat="1" ht="48">
      <c r="A46" s="178">
        <v>43</v>
      </c>
      <c r="B46" s="157" t="s">
        <v>309</v>
      </c>
      <c r="C46" s="157"/>
      <c r="D46" s="165">
        <v>1.08</v>
      </c>
      <c r="E46" s="166">
        <v>585</v>
      </c>
      <c r="F46" s="167" t="s">
        <v>10</v>
      </c>
      <c r="G46" s="166">
        <f t="shared" si="1"/>
        <v>631.80000000000007</v>
      </c>
    </row>
    <row r="47" spans="1:7" s="179" customFormat="1" ht="48">
      <c r="A47" s="178">
        <v>44</v>
      </c>
      <c r="B47" s="157" t="s">
        <v>310</v>
      </c>
      <c r="C47" s="157"/>
      <c r="D47" s="165">
        <v>450</v>
      </c>
      <c r="E47" s="166">
        <v>12</v>
      </c>
      <c r="F47" s="167" t="s">
        <v>36</v>
      </c>
      <c r="G47" s="166">
        <f t="shared" si="1"/>
        <v>5400</v>
      </c>
    </row>
    <row r="48" spans="1:7" s="179" customFormat="1" ht="72">
      <c r="A48" s="178">
        <v>45</v>
      </c>
      <c r="B48" s="157" t="s">
        <v>98</v>
      </c>
      <c r="C48" s="157"/>
      <c r="D48" s="165">
        <v>10</v>
      </c>
      <c r="E48" s="166">
        <v>162</v>
      </c>
      <c r="F48" s="167" t="s">
        <v>36</v>
      </c>
      <c r="G48" s="166">
        <f t="shared" si="1"/>
        <v>1620</v>
      </c>
    </row>
    <row r="49" spans="1:7" s="179" customFormat="1" ht="36">
      <c r="A49" s="178">
        <v>46</v>
      </c>
      <c r="B49" s="157" t="s">
        <v>311</v>
      </c>
      <c r="C49" s="157"/>
      <c r="D49" s="165">
        <v>3</v>
      </c>
      <c r="E49" s="166">
        <v>187</v>
      </c>
      <c r="F49" s="167" t="s">
        <v>36</v>
      </c>
      <c r="G49" s="166">
        <f t="shared" si="1"/>
        <v>561</v>
      </c>
    </row>
    <row r="50" spans="1:7" s="179" customFormat="1" ht="36">
      <c r="A50" s="178">
        <v>47</v>
      </c>
      <c r="B50" s="157" t="s">
        <v>312</v>
      </c>
      <c r="C50" s="157"/>
      <c r="D50" s="165">
        <v>3</v>
      </c>
      <c r="E50" s="166">
        <v>127</v>
      </c>
      <c r="F50" s="167" t="s">
        <v>36</v>
      </c>
      <c r="G50" s="166">
        <f t="shared" si="1"/>
        <v>381</v>
      </c>
    </row>
    <row r="51" spans="1:7" s="179" customFormat="1" ht="12">
      <c r="A51" s="178"/>
      <c r="B51" s="157" t="s">
        <v>30</v>
      </c>
      <c r="C51" s="157"/>
      <c r="D51" s="165"/>
      <c r="E51" s="166"/>
      <c r="F51" s="167"/>
      <c r="G51" s="166">
        <f t="shared" si="1"/>
        <v>0</v>
      </c>
    </row>
    <row r="52" spans="1:7" s="179" customFormat="1" ht="60">
      <c r="A52" s="178">
        <v>48</v>
      </c>
      <c r="B52" s="157" t="s">
        <v>313</v>
      </c>
      <c r="C52" s="157"/>
      <c r="D52" s="165">
        <v>5</v>
      </c>
      <c r="E52" s="166">
        <v>3104</v>
      </c>
      <c r="F52" s="167" t="s">
        <v>36</v>
      </c>
      <c r="G52" s="166">
        <f t="shared" si="1"/>
        <v>15520</v>
      </c>
    </row>
    <row r="53" spans="1:7" s="179" customFormat="1" ht="60">
      <c r="A53" s="178">
        <f>A52+1</f>
        <v>49</v>
      </c>
      <c r="B53" s="157" t="s">
        <v>314</v>
      </c>
      <c r="C53" s="157"/>
      <c r="D53" s="165">
        <v>2</v>
      </c>
      <c r="E53" s="166">
        <v>380</v>
      </c>
      <c r="F53" s="167" t="s">
        <v>36</v>
      </c>
      <c r="G53" s="166">
        <f t="shared" si="1"/>
        <v>760</v>
      </c>
    </row>
    <row r="54" spans="1:7" s="179" customFormat="1" ht="60">
      <c r="A54" s="178">
        <f t="shared" ref="A54:A97" si="2">A53+1</f>
        <v>50</v>
      </c>
      <c r="B54" s="157" t="s">
        <v>315</v>
      </c>
      <c r="C54" s="157"/>
      <c r="D54" s="165">
        <v>2</v>
      </c>
      <c r="E54" s="166">
        <v>945</v>
      </c>
      <c r="F54" s="167" t="s">
        <v>36</v>
      </c>
      <c r="G54" s="166">
        <f t="shared" si="1"/>
        <v>1890</v>
      </c>
    </row>
    <row r="55" spans="1:7" s="179" customFormat="1" ht="60">
      <c r="A55" s="178">
        <f t="shared" si="2"/>
        <v>51</v>
      </c>
      <c r="B55" s="157" t="s">
        <v>119</v>
      </c>
      <c r="C55" s="157"/>
      <c r="D55" s="165">
        <v>2</v>
      </c>
      <c r="E55" s="166">
        <v>881</v>
      </c>
      <c r="F55" s="167" t="s">
        <v>100</v>
      </c>
      <c r="G55" s="166">
        <f t="shared" si="1"/>
        <v>1762</v>
      </c>
    </row>
    <row r="56" spans="1:7" s="179" customFormat="1" ht="48">
      <c r="A56" s="178">
        <f t="shared" si="2"/>
        <v>52</v>
      </c>
      <c r="B56" s="157" t="s">
        <v>316</v>
      </c>
      <c r="C56" s="157"/>
      <c r="D56" s="165">
        <v>2</v>
      </c>
      <c r="E56" s="166">
        <v>1015</v>
      </c>
      <c r="F56" s="167" t="s">
        <v>182</v>
      </c>
      <c r="G56" s="166">
        <f t="shared" si="1"/>
        <v>2030</v>
      </c>
    </row>
    <row r="57" spans="1:7" s="179" customFormat="1" ht="48">
      <c r="A57" s="178">
        <f t="shared" si="2"/>
        <v>53</v>
      </c>
      <c r="B57" s="157" t="s">
        <v>317</v>
      </c>
      <c r="C57" s="157"/>
      <c r="D57" s="165">
        <v>2</v>
      </c>
      <c r="E57" s="166">
        <v>155</v>
      </c>
      <c r="F57" s="167" t="s">
        <v>36</v>
      </c>
      <c r="G57" s="166">
        <f t="shared" si="1"/>
        <v>310</v>
      </c>
    </row>
    <row r="58" spans="1:7" s="179" customFormat="1" ht="48">
      <c r="A58" s="178">
        <f t="shared" si="2"/>
        <v>54</v>
      </c>
      <c r="B58" s="157" t="s">
        <v>318</v>
      </c>
      <c r="C58" s="157"/>
      <c r="D58" s="165">
        <v>2</v>
      </c>
      <c r="E58" s="166">
        <v>414</v>
      </c>
      <c r="F58" s="167" t="s">
        <v>36</v>
      </c>
      <c r="G58" s="166">
        <f t="shared" si="1"/>
        <v>828</v>
      </c>
    </row>
    <row r="59" spans="1:7" s="179" customFormat="1" ht="72">
      <c r="A59" s="178">
        <f t="shared" si="2"/>
        <v>55</v>
      </c>
      <c r="B59" s="157" t="s">
        <v>319</v>
      </c>
      <c r="C59" s="157"/>
      <c r="D59" s="165">
        <v>2</v>
      </c>
      <c r="E59" s="166">
        <v>2208</v>
      </c>
      <c r="F59" s="167" t="s">
        <v>36</v>
      </c>
      <c r="G59" s="166">
        <f t="shared" si="1"/>
        <v>4416</v>
      </c>
    </row>
    <row r="60" spans="1:7" s="179" customFormat="1" ht="36">
      <c r="A60" s="178">
        <f t="shared" si="2"/>
        <v>56</v>
      </c>
      <c r="B60" s="157" t="s">
        <v>349</v>
      </c>
      <c r="C60" s="157"/>
      <c r="D60" s="165">
        <v>2</v>
      </c>
      <c r="E60" s="166">
        <v>1497</v>
      </c>
      <c r="F60" s="167" t="s">
        <v>36</v>
      </c>
      <c r="G60" s="166">
        <f t="shared" si="1"/>
        <v>2994</v>
      </c>
    </row>
    <row r="61" spans="1:7" s="179" customFormat="1" ht="60">
      <c r="A61" s="178">
        <f t="shared" si="2"/>
        <v>57</v>
      </c>
      <c r="B61" s="157" t="s">
        <v>320</v>
      </c>
      <c r="C61" s="157"/>
      <c r="D61" s="165">
        <v>5</v>
      </c>
      <c r="E61" s="166">
        <v>107</v>
      </c>
      <c r="F61" s="167" t="s">
        <v>36</v>
      </c>
      <c r="G61" s="166">
        <f t="shared" si="1"/>
        <v>535</v>
      </c>
    </row>
    <row r="62" spans="1:7" s="179" customFormat="1" ht="48">
      <c r="A62" s="178">
        <f t="shared" si="2"/>
        <v>58</v>
      </c>
      <c r="B62" s="157" t="s">
        <v>321</v>
      </c>
      <c r="C62" s="157"/>
      <c r="D62" s="165">
        <v>2</v>
      </c>
      <c r="E62" s="166">
        <v>91</v>
      </c>
      <c r="F62" s="167" t="s">
        <v>36</v>
      </c>
      <c r="G62" s="166">
        <f t="shared" si="1"/>
        <v>182</v>
      </c>
    </row>
    <row r="63" spans="1:7" s="179" customFormat="1" ht="48">
      <c r="A63" s="178">
        <f t="shared" si="2"/>
        <v>59</v>
      </c>
      <c r="B63" s="157" t="s">
        <v>322</v>
      </c>
      <c r="C63" s="157"/>
      <c r="D63" s="165">
        <v>2</v>
      </c>
      <c r="E63" s="166">
        <v>1251</v>
      </c>
      <c r="F63" s="167" t="s">
        <v>36</v>
      </c>
      <c r="G63" s="166">
        <f t="shared" si="1"/>
        <v>2502</v>
      </c>
    </row>
    <row r="64" spans="1:7" s="179" customFormat="1" ht="48">
      <c r="A64" s="178">
        <f t="shared" si="2"/>
        <v>60</v>
      </c>
      <c r="B64" s="157" t="s">
        <v>323</v>
      </c>
      <c r="C64" s="157"/>
      <c r="D64" s="165">
        <v>5</v>
      </c>
      <c r="E64" s="166">
        <v>539</v>
      </c>
      <c r="F64" s="167" t="s">
        <v>36</v>
      </c>
      <c r="G64" s="166">
        <f t="shared" si="1"/>
        <v>2695</v>
      </c>
    </row>
    <row r="65" spans="1:7" s="179" customFormat="1" ht="36">
      <c r="A65" s="178">
        <f t="shared" si="2"/>
        <v>61</v>
      </c>
      <c r="B65" s="157" t="s">
        <v>324</v>
      </c>
      <c r="C65" s="157"/>
      <c r="D65" s="165">
        <v>3</v>
      </c>
      <c r="E65" s="166">
        <v>493</v>
      </c>
      <c r="F65" s="167" t="s">
        <v>36</v>
      </c>
      <c r="G65" s="166">
        <f t="shared" si="1"/>
        <v>1479</v>
      </c>
    </row>
    <row r="66" spans="1:7" s="179" customFormat="1" ht="36">
      <c r="A66" s="178">
        <f t="shared" si="2"/>
        <v>62</v>
      </c>
      <c r="B66" s="157" t="s">
        <v>363</v>
      </c>
      <c r="C66" s="157"/>
      <c r="D66" s="165">
        <v>3</v>
      </c>
      <c r="E66" s="166">
        <v>815</v>
      </c>
      <c r="F66" s="167" t="s">
        <v>36</v>
      </c>
      <c r="G66" s="166">
        <f t="shared" si="1"/>
        <v>2445</v>
      </c>
    </row>
    <row r="67" spans="1:7" s="179" customFormat="1" ht="63" customHeight="1">
      <c r="A67" s="178">
        <f t="shared" si="2"/>
        <v>63</v>
      </c>
      <c r="B67" s="157" t="s">
        <v>326</v>
      </c>
      <c r="C67" s="157"/>
      <c r="D67" s="165">
        <v>2</v>
      </c>
      <c r="E67" s="166">
        <v>555</v>
      </c>
      <c r="F67" s="167" t="s">
        <v>36</v>
      </c>
      <c r="G67" s="166">
        <f t="shared" si="1"/>
        <v>1110</v>
      </c>
    </row>
    <row r="68" spans="1:7" s="179" customFormat="1" ht="176.25" customHeight="1">
      <c r="A68" s="178">
        <f t="shared" si="2"/>
        <v>64</v>
      </c>
      <c r="B68" s="157" t="s">
        <v>327</v>
      </c>
      <c r="C68" s="157"/>
      <c r="D68" s="165">
        <v>15</v>
      </c>
      <c r="E68" s="166">
        <v>177</v>
      </c>
      <c r="F68" s="167" t="s">
        <v>269</v>
      </c>
      <c r="G68" s="166">
        <f t="shared" si="1"/>
        <v>2655</v>
      </c>
    </row>
    <row r="69" spans="1:7" s="179" customFormat="1" ht="24">
      <c r="A69" s="178">
        <f t="shared" si="2"/>
        <v>65</v>
      </c>
      <c r="B69" s="157" t="s">
        <v>328</v>
      </c>
      <c r="C69" s="157"/>
      <c r="D69" s="165">
        <v>10</v>
      </c>
      <c r="E69" s="166">
        <v>101</v>
      </c>
      <c r="F69" s="167" t="s">
        <v>269</v>
      </c>
      <c r="G69" s="166">
        <f t="shared" si="1"/>
        <v>1010</v>
      </c>
    </row>
    <row r="70" spans="1:7" s="179" customFormat="1" ht="24">
      <c r="A70" s="178">
        <f t="shared" si="2"/>
        <v>66</v>
      </c>
      <c r="B70" s="157" t="s">
        <v>329</v>
      </c>
      <c r="C70" s="157"/>
      <c r="D70" s="165">
        <v>10</v>
      </c>
      <c r="E70" s="166">
        <v>137</v>
      </c>
      <c r="F70" s="167" t="s">
        <v>269</v>
      </c>
      <c r="G70" s="166">
        <f t="shared" si="1"/>
        <v>1370</v>
      </c>
    </row>
    <row r="71" spans="1:7" s="179" customFormat="1" ht="36">
      <c r="A71" s="178">
        <f t="shared" si="2"/>
        <v>67</v>
      </c>
      <c r="B71" s="157" t="s">
        <v>350</v>
      </c>
      <c r="C71" s="157"/>
      <c r="D71" s="165">
        <v>2</v>
      </c>
      <c r="E71" s="166">
        <v>778</v>
      </c>
      <c r="F71" s="167" t="s">
        <v>36</v>
      </c>
      <c r="G71" s="166">
        <f t="shared" si="1"/>
        <v>1556</v>
      </c>
    </row>
    <row r="72" spans="1:7" s="179" customFormat="1" ht="48">
      <c r="A72" s="178">
        <f t="shared" si="2"/>
        <v>68</v>
      </c>
      <c r="B72" s="157" t="s">
        <v>330</v>
      </c>
      <c r="C72" s="157"/>
      <c r="D72" s="165">
        <v>2</v>
      </c>
      <c r="E72" s="166">
        <v>5128</v>
      </c>
      <c r="F72" s="167" t="s">
        <v>36</v>
      </c>
      <c r="G72" s="166">
        <f t="shared" si="1"/>
        <v>10256</v>
      </c>
    </row>
    <row r="73" spans="1:7" s="179" customFormat="1" ht="48">
      <c r="A73" s="178">
        <f t="shared" si="2"/>
        <v>69</v>
      </c>
      <c r="B73" s="157" t="s">
        <v>331</v>
      </c>
      <c r="C73" s="157"/>
      <c r="D73" s="165">
        <v>2</v>
      </c>
      <c r="E73" s="166">
        <v>96</v>
      </c>
      <c r="F73" s="167" t="s">
        <v>36</v>
      </c>
      <c r="G73" s="166">
        <f t="shared" si="1"/>
        <v>192</v>
      </c>
    </row>
    <row r="74" spans="1:7" s="179" customFormat="1" ht="36">
      <c r="A74" s="178">
        <f t="shared" si="2"/>
        <v>70</v>
      </c>
      <c r="B74" s="157" t="s">
        <v>332</v>
      </c>
      <c r="C74" s="157"/>
      <c r="D74" s="165">
        <v>4</v>
      </c>
      <c r="E74" s="166">
        <v>19</v>
      </c>
      <c r="F74" s="167" t="s">
        <v>36</v>
      </c>
      <c r="G74" s="166">
        <f t="shared" si="1"/>
        <v>76</v>
      </c>
    </row>
    <row r="75" spans="1:7" s="179" customFormat="1" ht="36">
      <c r="A75" s="178">
        <f t="shared" si="2"/>
        <v>71</v>
      </c>
      <c r="B75" s="157" t="s">
        <v>333</v>
      </c>
      <c r="C75" s="157"/>
      <c r="D75" s="165">
        <v>30</v>
      </c>
      <c r="E75" s="166">
        <v>292</v>
      </c>
      <c r="F75" s="167" t="s">
        <v>269</v>
      </c>
      <c r="G75" s="166">
        <f t="shared" si="1"/>
        <v>8760</v>
      </c>
    </row>
    <row r="76" spans="1:7" s="179" customFormat="1" ht="24">
      <c r="A76" s="178">
        <f t="shared" si="2"/>
        <v>72</v>
      </c>
      <c r="B76" s="157" t="s">
        <v>351</v>
      </c>
      <c r="C76" s="157"/>
      <c r="D76" s="165">
        <v>8</v>
      </c>
      <c r="E76" s="166">
        <v>85</v>
      </c>
      <c r="F76" s="167" t="s">
        <v>36</v>
      </c>
      <c r="G76" s="166">
        <f t="shared" si="1"/>
        <v>680</v>
      </c>
    </row>
    <row r="77" spans="1:7" s="179" customFormat="1" ht="12">
      <c r="A77" s="178">
        <f t="shared" si="2"/>
        <v>73</v>
      </c>
      <c r="B77" s="157" t="s">
        <v>367</v>
      </c>
      <c r="C77" s="157"/>
      <c r="D77" s="165">
        <v>12</v>
      </c>
      <c r="E77" s="166">
        <v>85</v>
      </c>
      <c r="F77" s="167" t="s">
        <v>36</v>
      </c>
      <c r="G77" s="166">
        <f t="shared" si="1"/>
        <v>1020</v>
      </c>
    </row>
    <row r="78" spans="1:7" s="179" customFormat="1" ht="12">
      <c r="A78" s="178">
        <f t="shared" si="2"/>
        <v>74</v>
      </c>
      <c r="B78" s="157" t="s">
        <v>368</v>
      </c>
      <c r="C78" s="157"/>
      <c r="D78" s="165">
        <v>10</v>
      </c>
      <c r="E78" s="166">
        <v>195</v>
      </c>
      <c r="F78" s="167" t="s">
        <v>36</v>
      </c>
      <c r="G78" s="166">
        <f t="shared" si="1"/>
        <v>1950</v>
      </c>
    </row>
    <row r="79" spans="1:7" s="179" customFormat="1" ht="12">
      <c r="A79" s="178">
        <f t="shared" si="2"/>
        <v>75</v>
      </c>
      <c r="B79" s="157" t="s">
        <v>369</v>
      </c>
      <c r="C79" s="157"/>
      <c r="D79" s="165">
        <v>10</v>
      </c>
      <c r="E79" s="166">
        <v>89</v>
      </c>
      <c r="F79" s="167" t="s">
        <v>36</v>
      </c>
      <c r="G79" s="166">
        <f t="shared" si="1"/>
        <v>890</v>
      </c>
    </row>
    <row r="80" spans="1:7" s="179" customFormat="1" ht="12">
      <c r="A80" s="178">
        <f t="shared" si="2"/>
        <v>76</v>
      </c>
      <c r="B80" s="157" t="s">
        <v>370</v>
      </c>
      <c r="C80" s="157"/>
      <c r="D80" s="165">
        <v>7</v>
      </c>
      <c r="E80" s="166">
        <v>147</v>
      </c>
      <c r="F80" s="167" t="s">
        <v>36</v>
      </c>
      <c r="G80" s="166">
        <f t="shared" si="1"/>
        <v>1029</v>
      </c>
    </row>
    <row r="81" spans="1:7" s="179" customFormat="1" ht="12">
      <c r="A81" s="178">
        <f t="shared" si="2"/>
        <v>77</v>
      </c>
      <c r="B81" s="157" t="s">
        <v>371</v>
      </c>
      <c r="C81" s="157"/>
      <c r="D81" s="165">
        <v>30</v>
      </c>
      <c r="E81" s="166">
        <v>21</v>
      </c>
      <c r="F81" s="167" t="s">
        <v>36</v>
      </c>
      <c r="G81" s="166">
        <f t="shared" si="1"/>
        <v>630</v>
      </c>
    </row>
    <row r="82" spans="1:7" s="179" customFormat="1" ht="12">
      <c r="A82" s="178">
        <f t="shared" si="2"/>
        <v>78</v>
      </c>
      <c r="B82" s="157" t="s">
        <v>372</v>
      </c>
      <c r="C82" s="157"/>
      <c r="D82" s="165">
        <v>4</v>
      </c>
      <c r="E82" s="166">
        <v>142</v>
      </c>
      <c r="F82" s="167" t="s">
        <v>36</v>
      </c>
      <c r="G82" s="166">
        <f t="shared" ref="G82:G97" si="3">D82*E82</f>
        <v>568</v>
      </c>
    </row>
    <row r="83" spans="1:7" s="179" customFormat="1" ht="12">
      <c r="A83" s="178">
        <f t="shared" si="2"/>
        <v>79</v>
      </c>
      <c r="B83" s="157" t="s">
        <v>373</v>
      </c>
      <c r="C83" s="157"/>
      <c r="D83" s="165">
        <v>7</v>
      </c>
      <c r="E83" s="166">
        <v>144</v>
      </c>
      <c r="F83" s="167" t="s">
        <v>36</v>
      </c>
      <c r="G83" s="166">
        <f t="shared" si="3"/>
        <v>1008</v>
      </c>
    </row>
    <row r="84" spans="1:7" s="179" customFormat="1" ht="12">
      <c r="A84" s="178">
        <f t="shared" si="2"/>
        <v>80</v>
      </c>
      <c r="B84" s="157" t="s">
        <v>374</v>
      </c>
      <c r="C84" s="157"/>
      <c r="D84" s="165">
        <v>15</v>
      </c>
      <c r="E84" s="166">
        <v>17</v>
      </c>
      <c r="F84" s="167" t="s">
        <v>36</v>
      </c>
      <c r="G84" s="166">
        <f t="shared" si="3"/>
        <v>255</v>
      </c>
    </row>
    <row r="85" spans="1:7" s="179" customFormat="1" ht="12">
      <c r="A85" s="178">
        <f t="shared" si="2"/>
        <v>81</v>
      </c>
      <c r="B85" s="157" t="s">
        <v>375</v>
      </c>
      <c r="C85" s="157"/>
      <c r="D85" s="165">
        <v>1</v>
      </c>
      <c r="E85" s="166">
        <v>187</v>
      </c>
      <c r="F85" s="167" t="s">
        <v>279</v>
      </c>
      <c r="G85" s="166">
        <f t="shared" si="3"/>
        <v>187</v>
      </c>
    </row>
    <row r="86" spans="1:7" s="179" customFormat="1" ht="12">
      <c r="A86" s="178">
        <f t="shared" si="2"/>
        <v>82</v>
      </c>
      <c r="B86" s="157" t="s">
        <v>376</v>
      </c>
      <c r="C86" s="157"/>
      <c r="D86" s="165">
        <v>1</v>
      </c>
      <c r="E86" s="166">
        <v>103</v>
      </c>
      <c r="F86" s="167" t="s">
        <v>281</v>
      </c>
      <c r="G86" s="166">
        <f t="shared" si="3"/>
        <v>103</v>
      </c>
    </row>
    <row r="87" spans="1:7" s="179" customFormat="1" ht="65.25" customHeight="1">
      <c r="A87" s="178">
        <f t="shared" si="2"/>
        <v>83</v>
      </c>
      <c r="B87" s="157" t="s">
        <v>334</v>
      </c>
      <c r="C87" s="157"/>
      <c r="D87" s="165">
        <v>20</v>
      </c>
      <c r="E87" s="166">
        <v>84</v>
      </c>
      <c r="F87" s="167" t="s">
        <v>269</v>
      </c>
      <c r="G87" s="166">
        <f t="shared" si="3"/>
        <v>1680</v>
      </c>
    </row>
    <row r="88" spans="1:7" s="179" customFormat="1" ht="111.75" customHeight="1">
      <c r="A88" s="178">
        <f t="shared" si="2"/>
        <v>84</v>
      </c>
      <c r="B88" s="157" t="s">
        <v>335</v>
      </c>
      <c r="C88" s="157"/>
      <c r="D88" s="165">
        <v>20</v>
      </c>
      <c r="E88" s="166">
        <v>188</v>
      </c>
      <c r="F88" s="167" t="s">
        <v>269</v>
      </c>
      <c r="G88" s="166">
        <f t="shared" si="3"/>
        <v>3760</v>
      </c>
    </row>
    <row r="89" spans="1:7" s="179" customFormat="1" ht="12">
      <c r="A89" s="178">
        <f t="shared" si="2"/>
        <v>85</v>
      </c>
      <c r="B89" s="157" t="s">
        <v>377</v>
      </c>
      <c r="C89" s="157"/>
      <c r="D89" s="165">
        <v>6</v>
      </c>
      <c r="E89" s="166">
        <v>84</v>
      </c>
      <c r="F89" s="167" t="s">
        <v>269</v>
      </c>
      <c r="G89" s="166">
        <f t="shared" si="3"/>
        <v>504</v>
      </c>
    </row>
    <row r="90" spans="1:7" s="179" customFormat="1" ht="12">
      <c r="A90" s="178">
        <f t="shared" si="2"/>
        <v>86</v>
      </c>
      <c r="B90" s="157" t="s">
        <v>378</v>
      </c>
      <c r="C90" s="157"/>
      <c r="D90" s="165">
        <v>2</v>
      </c>
      <c r="E90" s="166">
        <v>78</v>
      </c>
      <c r="F90" s="167" t="s">
        <v>269</v>
      </c>
      <c r="G90" s="166">
        <f t="shared" si="3"/>
        <v>156</v>
      </c>
    </row>
    <row r="91" spans="1:7" s="179" customFormat="1" ht="177.75" customHeight="1">
      <c r="A91" s="178">
        <f t="shared" si="2"/>
        <v>87</v>
      </c>
      <c r="B91" s="164" t="s">
        <v>379</v>
      </c>
      <c r="C91" s="157"/>
      <c r="D91" s="165">
        <v>2</v>
      </c>
      <c r="E91" s="166">
        <v>6153</v>
      </c>
      <c r="F91" s="167" t="s">
        <v>36</v>
      </c>
      <c r="G91" s="166">
        <f t="shared" si="3"/>
        <v>12306</v>
      </c>
    </row>
    <row r="92" spans="1:7" s="179" customFormat="1" ht="204" customHeight="1">
      <c r="A92" s="178">
        <f t="shared" si="2"/>
        <v>88</v>
      </c>
      <c r="B92" s="164" t="s">
        <v>357</v>
      </c>
      <c r="C92" s="157"/>
      <c r="D92" s="165">
        <v>1</v>
      </c>
      <c r="E92" s="166">
        <v>42400</v>
      </c>
      <c r="F92" s="167" t="s">
        <v>36</v>
      </c>
      <c r="G92" s="166">
        <f t="shared" si="3"/>
        <v>42400</v>
      </c>
    </row>
    <row r="93" spans="1:7" s="179" customFormat="1" ht="247.5" customHeight="1">
      <c r="A93" s="178">
        <f t="shared" si="2"/>
        <v>89</v>
      </c>
      <c r="B93" s="157" t="s">
        <v>353</v>
      </c>
      <c r="C93" s="157"/>
      <c r="D93" s="165">
        <v>1</v>
      </c>
      <c r="E93" s="166">
        <v>13899</v>
      </c>
      <c r="F93" s="167" t="s">
        <v>36</v>
      </c>
      <c r="G93" s="166">
        <f t="shared" si="3"/>
        <v>13899</v>
      </c>
    </row>
    <row r="94" spans="1:7" s="179" customFormat="1" ht="48">
      <c r="A94" s="178">
        <f t="shared" si="2"/>
        <v>90</v>
      </c>
      <c r="B94" s="157" t="s">
        <v>364</v>
      </c>
      <c r="C94" s="157"/>
      <c r="D94" s="165">
        <v>2</v>
      </c>
      <c r="E94" s="166">
        <v>430</v>
      </c>
      <c r="F94" s="167" t="s">
        <v>36</v>
      </c>
      <c r="G94" s="166">
        <f t="shared" si="3"/>
        <v>860</v>
      </c>
    </row>
    <row r="95" spans="1:7" s="179" customFormat="1" ht="51" customHeight="1">
      <c r="A95" s="178">
        <f t="shared" si="2"/>
        <v>91</v>
      </c>
      <c r="B95" s="157" t="s">
        <v>354</v>
      </c>
      <c r="C95" s="157"/>
      <c r="D95" s="165">
        <v>2</v>
      </c>
      <c r="E95" s="166">
        <v>484</v>
      </c>
      <c r="F95" s="167" t="s">
        <v>36</v>
      </c>
      <c r="G95" s="166">
        <f t="shared" si="3"/>
        <v>968</v>
      </c>
    </row>
    <row r="96" spans="1:7" s="179" customFormat="1" ht="36">
      <c r="A96" s="178">
        <f t="shared" si="2"/>
        <v>92</v>
      </c>
      <c r="B96" s="157" t="s">
        <v>355</v>
      </c>
      <c r="C96" s="157"/>
      <c r="D96" s="165">
        <v>2</v>
      </c>
      <c r="E96" s="166">
        <v>58</v>
      </c>
      <c r="F96" s="167" t="s">
        <v>36</v>
      </c>
      <c r="G96" s="166">
        <f t="shared" si="3"/>
        <v>116</v>
      </c>
    </row>
    <row r="97" spans="1:7" s="179" customFormat="1" ht="48">
      <c r="A97" s="178">
        <f t="shared" si="2"/>
        <v>93</v>
      </c>
      <c r="B97" s="157" t="s">
        <v>356</v>
      </c>
      <c r="C97" s="157"/>
      <c r="D97" s="165">
        <v>2</v>
      </c>
      <c r="E97" s="166">
        <v>341</v>
      </c>
      <c r="F97" s="167" t="s">
        <v>36</v>
      </c>
      <c r="G97" s="166">
        <f t="shared" si="3"/>
        <v>682</v>
      </c>
    </row>
    <row r="98" spans="1:7">
      <c r="A98" s="13"/>
      <c r="B98" s="168"/>
      <c r="C98" s="168"/>
      <c r="D98" s="169"/>
      <c r="E98" s="169"/>
      <c r="F98" s="71"/>
      <c r="G98" s="174">
        <f>SUM(G4:G97)</f>
        <v>548371.04349999991</v>
      </c>
    </row>
    <row r="99" spans="1:7">
      <c r="A99" s="13"/>
      <c r="B99" s="200" t="s">
        <v>72</v>
      </c>
      <c r="C99" s="201"/>
      <c r="D99" s="202"/>
      <c r="E99" s="170">
        <v>0.09</v>
      </c>
      <c r="F99" s="171"/>
      <c r="G99" s="175">
        <f>G98*9%</f>
        <v>49353.393914999993</v>
      </c>
    </row>
    <row r="100" spans="1:7">
      <c r="A100" s="1"/>
      <c r="B100" s="200" t="s">
        <v>73</v>
      </c>
      <c r="C100" s="201"/>
      <c r="D100" s="202"/>
      <c r="E100" s="170">
        <v>0.09</v>
      </c>
      <c r="F100" s="171"/>
      <c r="G100" s="175">
        <f>G98*9%</f>
        <v>49353.393914999993</v>
      </c>
    </row>
    <row r="101" spans="1:7">
      <c r="A101" s="1"/>
      <c r="B101" s="203" t="s">
        <v>74</v>
      </c>
      <c r="C101" s="204"/>
      <c r="D101" s="204"/>
      <c r="E101" s="202"/>
      <c r="F101" s="171"/>
      <c r="G101" s="175">
        <f>G98+G99+G100</f>
        <v>647077.83132999996</v>
      </c>
    </row>
    <row r="102" spans="1:7">
      <c r="A102" s="1"/>
      <c r="B102" s="200" t="s">
        <v>154</v>
      </c>
      <c r="C102" s="201"/>
      <c r="D102" s="202"/>
      <c r="E102" s="170">
        <v>0.01</v>
      </c>
      <c r="F102" s="171"/>
      <c r="G102" s="175">
        <f>G101*1%</f>
        <v>6470.7783132999994</v>
      </c>
    </row>
    <row r="103" spans="1:7">
      <c r="A103" s="1"/>
      <c r="B103" s="200" t="s">
        <v>148</v>
      </c>
      <c r="C103" s="201"/>
      <c r="D103" s="204"/>
      <c r="E103" s="202"/>
      <c r="F103" s="172"/>
      <c r="G103" s="176">
        <f>SUM(G98:G100)</f>
        <v>647077.83132999996</v>
      </c>
    </row>
    <row r="104" spans="1:7">
      <c r="A104" s="1"/>
      <c r="B104" s="203" t="s">
        <v>75</v>
      </c>
      <c r="C104" s="204"/>
      <c r="D104" s="204"/>
      <c r="E104" s="202"/>
      <c r="F104" s="171"/>
      <c r="G104" s="175">
        <f>G103*3%</f>
        <v>19412.334939899996</v>
      </c>
    </row>
    <row r="105" spans="1:7">
      <c r="A105" s="45"/>
      <c r="B105" s="207" t="s">
        <v>149</v>
      </c>
      <c r="C105" s="208"/>
      <c r="D105" s="209"/>
      <c r="E105" s="210"/>
      <c r="F105" s="171"/>
      <c r="G105" s="175">
        <f>SUM(G103:G104)</f>
        <v>666490.16626989993</v>
      </c>
    </row>
    <row r="106" spans="1:7" ht="16.5" thickBot="1">
      <c r="A106" s="48"/>
      <c r="B106" s="211" t="s">
        <v>121</v>
      </c>
      <c r="C106" s="211"/>
      <c r="D106" s="211"/>
      <c r="E106" s="211"/>
      <c r="F106" s="173"/>
      <c r="G106" s="177">
        <v>673153</v>
      </c>
    </row>
    <row r="108" spans="1:7" ht="15.75">
      <c r="A108" s="205" t="str">
        <f>[1]!SPELLNUMBER(G106)</f>
        <v xml:space="preserve">Rupees Six Lakh SeventyThree Thousand One Hundred FiftyThree Only </v>
      </c>
      <c r="B108" s="205"/>
      <c r="C108" s="205"/>
      <c r="D108" s="205"/>
      <c r="E108" s="205"/>
      <c r="F108" s="205"/>
      <c r="G108" s="205"/>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2025-06-03T09:13:04Z</dcterms:modified>
</cp:coreProperties>
</file>