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iterate="1" iterateCount="80"/>
</workbook>
</file>

<file path=xl/calcChain.xml><?xml version="1.0" encoding="utf-8"?>
<calcChain xmlns="http://schemas.openxmlformats.org/spreadsheetml/2006/main">
  <c r="H255" i="1" l="1"/>
  <c r="L255" i="1" s="1"/>
  <c r="I254" i="1"/>
  <c r="H254" i="1"/>
  <c r="I225" i="1"/>
  <c r="H225" i="1"/>
  <c r="I224" i="1"/>
  <c r="H224" i="1"/>
  <c r="H226" i="1" s="1"/>
  <c r="L226" i="1" s="1"/>
  <c r="I223" i="1"/>
  <c r="H223" i="1"/>
  <c r="H218" i="1"/>
  <c r="L218" i="1" s="1"/>
  <c r="I217" i="1"/>
  <c r="H217" i="1"/>
  <c r="B213" i="1"/>
  <c r="B212" i="1"/>
  <c r="B209" i="1"/>
  <c r="I202" i="1"/>
  <c r="H202" i="1"/>
  <c r="I201" i="1"/>
  <c r="H201" i="1"/>
  <c r="H203" i="1" s="1"/>
  <c r="L203" i="1" s="1"/>
  <c r="B200" i="1"/>
  <c r="B196" i="1"/>
  <c r="B195" i="1"/>
  <c r="B194" i="1"/>
  <c r="B187" i="1"/>
  <c r="B183" i="1"/>
  <c r="B179" i="1"/>
  <c r="I170" i="1"/>
  <c r="H170" i="1"/>
  <c r="I169" i="1"/>
  <c r="H169" i="1"/>
  <c r="H171" i="1" s="1"/>
  <c r="L171" i="1" s="1"/>
  <c r="B168" i="1"/>
  <c r="B161" i="1"/>
  <c r="B157" i="1"/>
  <c r="B153" i="1"/>
  <c r="I149" i="1"/>
  <c r="H149" i="1"/>
  <c r="H150" i="1" s="1"/>
  <c r="L150" i="1" s="1"/>
  <c r="B148" i="1"/>
  <c r="I145" i="1"/>
  <c r="H145" i="1"/>
  <c r="B144" i="1"/>
  <c r="I140" i="1"/>
  <c r="H140" i="1"/>
  <c r="H141" i="1" s="1"/>
  <c r="L141" i="1" s="1"/>
  <c r="I136" i="1"/>
  <c r="H136" i="1"/>
  <c r="H137" i="1" s="1"/>
  <c r="L137" i="1" s="1"/>
  <c r="B135" i="1"/>
  <c r="B134" i="1"/>
  <c r="I130" i="1"/>
  <c r="H130" i="1"/>
  <c r="I129" i="1"/>
  <c r="H129" i="1"/>
  <c r="I128" i="1"/>
  <c r="H128" i="1"/>
  <c r="E128" i="1"/>
  <c r="I127" i="1"/>
  <c r="H127" i="1"/>
  <c r="H131" i="1" s="1"/>
  <c r="L131" i="1" s="1"/>
  <c r="B126" i="1"/>
  <c r="B125" i="1"/>
  <c r="I118" i="1"/>
  <c r="H118" i="1"/>
  <c r="I117" i="1"/>
  <c r="H117" i="1"/>
  <c r="H119" i="1" s="1"/>
  <c r="L119" i="1" s="1"/>
  <c r="B116" i="1"/>
  <c r="I112" i="1"/>
  <c r="H112" i="1"/>
  <c r="I111" i="1"/>
  <c r="H111" i="1"/>
  <c r="I110" i="1"/>
  <c r="H110" i="1"/>
  <c r="I109" i="1"/>
  <c r="H109" i="1"/>
  <c r="H113" i="1" s="1"/>
  <c r="L113" i="1" s="1"/>
  <c r="B108" i="1"/>
  <c r="I104" i="1"/>
  <c r="H104" i="1"/>
  <c r="H105" i="1" s="1"/>
  <c r="L105" i="1" s="1"/>
  <c r="B101" i="1"/>
  <c r="B100" i="1"/>
  <c r="H97" i="1"/>
  <c r="L97" i="1" s="1"/>
  <c r="I96" i="1"/>
  <c r="H96" i="1"/>
  <c r="B95" i="1"/>
  <c r="I91" i="1"/>
  <c r="H91" i="1"/>
  <c r="I90" i="1"/>
  <c r="H90" i="1"/>
  <c r="H89" i="1"/>
  <c r="G89" i="1"/>
  <c r="I89" i="1" s="1"/>
  <c r="I88" i="1"/>
  <c r="H88" i="1"/>
  <c r="I87" i="1"/>
  <c r="H87" i="1"/>
  <c r="H92" i="1" s="1"/>
  <c r="L92" i="1" s="1"/>
  <c r="B86" i="1"/>
  <c r="I82" i="1"/>
  <c r="H82" i="1"/>
  <c r="I81" i="1"/>
  <c r="H81" i="1"/>
  <c r="H83" i="1" s="1"/>
  <c r="L83" i="1" s="1"/>
  <c r="I80" i="1"/>
  <c r="H80" i="1"/>
  <c r="B79" i="1"/>
  <c r="I68" i="1"/>
  <c r="H68" i="1"/>
  <c r="I67" i="1"/>
  <c r="H67" i="1"/>
  <c r="H69" i="1" s="1"/>
  <c r="L69" i="1" s="1"/>
  <c r="I63" i="1"/>
  <c r="H63" i="1"/>
  <c r="H64" i="1" s="1"/>
  <c r="L64" i="1" s="1"/>
  <c r="I59" i="1"/>
  <c r="H59" i="1"/>
  <c r="I58" i="1"/>
  <c r="H58" i="1"/>
  <c r="I57" i="1"/>
  <c r="H57" i="1"/>
  <c r="I56" i="1"/>
  <c r="H56" i="1"/>
  <c r="I55" i="1"/>
  <c r="H55" i="1"/>
  <c r="H60" i="1" s="1"/>
  <c r="L60" i="1" s="1"/>
  <c r="B54" i="1"/>
  <c r="I50" i="1"/>
  <c r="H50" i="1"/>
  <c r="I49" i="1"/>
  <c r="H49" i="1"/>
  <c r="I48" i="1"/>
  <c r="H48" i="1"/>
  <c r="I47" i="1"/>
  <c r="H47" i="1"/>
  <c r="I46" i="1"/>
  <c r="H46" i="1"/>
  <c r="I45" i="1"/>
  <c r="H45" i="1"/>
  <c r="I44" i="1"/>
  <c r="H44" i="1"/>
  <c r="I43" i="1"/>
  <c r="H43" i="1"/>
  <c r="H51" i="1" s="1"/>
  <c r="L51" i="1" s="1"/>
  <c r="I42" i="1"/>
  <c r="H42" i="1"/>
  <c r="B41" i="1"/>
  <c r="I37" i="1"/>
  <c r="H37" i="1"/>
  <c r="I36" i="1"/>
  <c r="H36" i="1"/>
  <c r="I35" i="1"/>
  <c r="H35" i="1"/>
  <c r="I34" i="1"/>
  <c r="H34" i="1"/>
  <c r="H38" i="1" s="1"/>
  <c r="L38" i="1" s="1"/>
  <c r="I33" i="1"/>
  <c r="H33" i="1"/>
  <c r="H30" i="1"/>
  <c r="L30" i="1" s="1"/>
  <c r="I29" i="1"/>
  <c r="H29" i="1"/>
  <c r="H26" i="1"/>
  <c r="L26" i="1" s="1"/>
  <c r="I25" i="1"/>
  <c r="H25" i="1"/>
  <c r="B24" i="1"/>
  <c r="I20" i="1"/>
  <c r="H20" i="1"/>
  <c r="I19" i="1"/>
  <c r="H19" i="1"/>
  <c r="I18" i="1"/>
  <c r="H18" i="1"/>
  <c r="H21" i="1" s="1"/>
  <c r="L21" i="1" s="1"/>
  <c r="B17" i="1"/>
  <c r="L412" i="1" l="1"/>
  <c r="L413" i="1" l="1"/>
  <c r="L414" i="1" s="1"/>
  <c r="L415" i="1" l="1"/>
  <c r="L417" i="1"/>
  <c r="L416" i="1"/>
  <c r="L418" i="1" s="1"/>
  <c r="L419" i="1" s="1"/>
</calcChain>
</file>

<file path=xl/comments1.xml><?xml version="1.0" encoding="utf-8"?>
<comments xmlns="http://schemas.openxmlformats.org/spreadsheetml/2006/main">
  <authors>
    <author>Author</author>
  </authors>
  <commentList>
    <comment ref="J21" authorId="0">
      <text>
        <r>
          <rPr>
            <sz val="9"/>
            <color indexed="81"/>
            <rFont val="Tahoma"/>
            <family val="2"/>
          </rPr>
          <t>BUILDING WORKS - 1st. November 2017, 1st Corrigendum</t>
        </r>
      </text>
    </comment>
    <comment ref="J26" authorId="0">
      <text>
        <r>
          <rPr>
            <sz val="9"/>
            <color indexed="81"/>
            <rFont val="Tahoma"/>
            <family val="2"/>
          </rPr>
          <t>BUILDING WORKS - 1st. November 2017, 1st Corrigendum</t>
        </r>
      </text>
    </comment>
    <comment ref="J38" authorId="0">
      <text>
        <r>
          <rPr>
            <sz val="9"/>
            <color indexed="81"/>
            <rFont val="Tahoma"/>
            <family val="2"/>
          </rPr>
          <t>BUILDING WORKS - 1st. November 2017, 1st Corrigendum</t>
        </r>
      </text>
    </comment>
    <comment ref="J51" authorId="0">
      <text>
        <r>
          <rPr>
            <sz val="9"/>
            <color indexed="81"/>
            <rFont val="Tahoma"/>
            <family val="2"/>
          </rPr>
          <t>BUILDING WORKS - 1st. November 2017, 1st Corrigendum</t>
        </r>
      </text>
    </comment>
    <comment ref="J60" authorId="0">
      <text>
        <r>
          <rPr>
            <sz val="9"/>
            <color indexed="81"/>
            <rFont val="Tahoma"/>
            <family val="2"/>
          </rPr>
          <t>BUILDING WORKS - 1st. November 2017, 1st Corrigendum</t>
        </r>
      </text>
    </comment>
    <comment ref="J64" authorId="0">
      <text>
        <r>
          <rPr>
            <sz val="9"/>
            <color indexed="81"/>
            <rFont val="Tahoma"/>
            <family val="2"/>
          </rPr>
          <t>BUILDING WORKS - 1st. November 2017, 1st Corrigendum</t>
        </r>
      </text>
    </comment>
    <comment ref="J69" authorId="0">
      <text>
        <r>
          <rPr>
            <sz val="9"/>
            <color indexed="81"/>
            <rFont val="Tahoma"/>
            <family val="2"/>
          </rPr>
          <t>BUILDING WORKS - 1st. November 2017, 1st Corrigendum</t>
        </r>
      </text>
    </comment>
    <comment ref="J83" authorId="0">
      <text>
        <r>
          <rPr>
            <sz val="9"/>
            <color indexed="81"/>
            <rFont val="Tahoma"/>
            <family val="2"/>
          </rPr>
          <t>BUILDING WORKS - 1st. November 2017, 1st Corrigendum</t>
        </r>
      </text>
    </comment>
    <comment ref="J92" authorId="0">
      <text>
        <r>
          <rPr>
            <sz val="9"/>
            <color indexed="81"/>
            <rFont val="Tahoma"/>
            <family val="2"/>
          </rPr>
          <t>BUILDING WORKS - 1st. November 2017, 1st Corrigendum</t>
        </r>
      </text>
    </comment>
    <comment ref="J97" authorId="0">
      <text>
        <r>
          <rPr>
            <sz val="9"/>
            <color indexed="81"/>
            <rFont val="Tahoma"/>
            <family val="2"/>
          </rPr>
          <t>BUILDING WORKS - 1st. November 2017, 1st Corrigendum</t>
        </r>
      </text>
    </comment>
    <comment ref="J105" authorId="0">
      <text>
        <r>
          <rPr>
            <sz val="9"/>
            <color indexed="81"/>
            <rFont val="Tahoma"/>
            <family val="2"/>
          </rPr>
          <t>BUILDING WORKS - 1st. November 2017, 1st Corrigendum</t>
        </r>
      </text>
    </comment>
    <comment ref="J113" authorId="0">
      <text>
        <r>
          <rPr>
            <sz val="9"/>
            <color indexed="81"/>
            <rFont val="Tahoma"/>
            <family val="2"/>
          </rPr>
          <t>BUILDING WORKS - 1st. November 2017, 1st Corrigendum</t>
        </r>
      </text>
    </comment>
    <comment ref="J119" authorId="0">
      <text>
        <r>
          <rPr>
            <sz val="9"/>
            <color indexed="81"/>
            <rFont val="Tahoma"/>
            <family val="2"/>
          </rPr>
          <t>BUILDING WORKS - 1st. November 2017, 1st Corrigendum</t>
        </r>
      </text>
    </comment>
    <comment ref="J131" authorId="0">
      <text>
        <r>
          <rPr>
            <sz val="9"/>
            <color indexed="81"/>
            <rFont val="Tahoma"/>
            <family val="2"/>
          </rPr>
          <t>BUILDING WORKS - 1st. November 2017, 1st Corrigendum</t>
        </r>
      </text>
    </comment>
    <comment ref="J137" authorId="0">
      <text>
        <r>
          <rPr>
            <sz val="9"/>
            <color indexed="81"/>
            <rFont val="Tahoma"/>
            <family val="2"/>
          </rPr>
          <t>BUILDING WORKS - 1st. November 2017, 1st Corrigendum</t>
        </r>
      </text>
    </comment>
    <comment ref="J141" authorId="0">
      <text>
        <r>
          <rPr>
            <sz val="9"/>
            <color indexed="81"/>
            <rFont val="Tahoma"/>
            <family val="2"/>
          </rPr>
          <t>BUILDING WORKS - 1st. November 2017, 1st Corrigendum</t>
        </r>
      </text>
    </comment>
    <comment ref="J150" authorId="0">
      <text>
        <r>
          <rPr>
            <sz val="9"/>
            <color indexed="81"/>
            <rFont val="Tahoma"/>
            <family val="2"/>
          </rPr>
          <t>BUILDING WORKS - 1st. November 2017, 1st Corrigendum</t>
        </r>
      </text>
    </comment>
    <comment ref="J171" authorId="0">
      <text>
        <r>
          <rPr>
            <sz val="9"/>
            <color indexed="81"/>
            <rFont val="Tahoma"/>
            <family val="2"/>
          </rPr>
          <t>BUILDING WORKS - 1st. November 2017, 1st Corrigendum</t>
        </r>
      </text>
    </comment>
    <comment ref="J203" authorId="0">
      <text>
        <r>
          <rPr>
            <sz val="9"/>
            <color indexed="81"/>
            <rFont val="Tahoma"/>
            <family val="2"/>
          </rPr>
          <t>BUILDING WORKS - 1st. November 2017, 1st Corrigendum</t>
        </r>
      </text>
    </comment>
    <comment ref="J218" authorId="0">
      <text>
        <r>
          <rPr>
            <sz val="9"/>
            <color indexed="81"/>
            <rFont val="Tahoma"/>
            <family val="2"/>
          </rPr>
          <t>BUILDING WORKS - 1st. November 2017, 1st Corrigendum</t>
        </r>
      </text>
    </comment>
    <comment ref="J226" authorId="0">
      <text>
        <r>
          <rPr>
            <sz val="9"/>
            <color indexed="81"/>
            <rFont val="Tahoma"/>
            <family val="2"/>
          </rPr>
          <t>BUILDING WORKS - 1st. November 2017, 1st Corrigendum</t>
        </r>
      </text>
    </comment>
    <comment ref="J255" authorId="0">
      <text>
        <r>
          <rPr>
            <sz val="9"/>
            <color indexed="81"/>
            <rFont val="Tahoma"/>
            <family val="2"/>
          </rPr>
          <t>SANITARY AND PLUMBING WORKS - 1st November 2017</t>
        </r>
      </text>
    </comment>
  </commentList>
</comments>
</file>

<file path=xl/sharedStrings.xml><?xml version="1.0" encoding="utf-8"?>
<sst xmlns="http://schemas.openxmlformats.org/spreadsheetml/2006/main" count="688" uniqueCount="406">
  <si>
    <t>Estimate</t>
  </si>
  <si>
    <t>Siliguri Municipal Corporation</t>
  </si>
  <si>
    <t>Estimate for:</t>
  </si>
  <si>
    <t>CEE4</t>
  </si>
  <si>
    <t>Type-A,Construction of public Toilet at Jyotsnamoyee Girls High school Near Deshbandhu Sporting Club ward no-27</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</si>
  <si>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</si>
  <si>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</si>
  <si>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</si>
  <si>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</si>
  <si>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</si>
  <si>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</si>
  <si>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</si>
  <si>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</si>
  <si>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</si>
  <si>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</si>
  <si>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</si>
  <si>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</si>
  <si>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</si>
  <si>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</si>
  <si>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</si>
  <si>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</si>
  <si>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75m.as directed. The item includes necessary trimming the sides of trenches, levelling, dressing and ramming the bottom, bailing out water as required complete.         .</t>
  </si>
  <si>
    <t>1.2.a</t>
  </si>
  <si>
    <t>(a) Depth of excavation not exceeding 1.500 mm.</t>
  </si>
  <si>
    <t>Total</t>
  </si>
  <si>
    <t>Cu.M</t>
  </si>
  <si>
    <t xml:space="preserve">% Cu.M. </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</si>
  <si>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</si>
  <si>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</si>
  <si>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</si>
  <si>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</si>
  <si>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</si>
  <si>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</si>
  <si>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</si>
  <si>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</si>
  <si>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WORKS/Page-14/Item-1</t>
  </si>
  <si>
    <t>14.1</t>
  </si>
  <si>
    <t>Single brick flat soling of picked jhama bricks including ramming and dressing bed to proper level and filling joints with  local sand.</t>
  </si>
  <si>
    <t>Sq.M</t>
  </si>
  <si>
    <t>Sq.M.</t>
  </si>
  <si>
    <t>PWD(WB)/BUILDING WORKS/Page-26/Item-10</t>
  </si>
  <si>
    <t>26.10</t>
  </si>
  <si>
    <t>Ordinary cement concrete (mix 1:1.5:3) with graded stone chips (20mm nominal size) excluding shuttering and reinforcement, if any, in ground floor as per relevant codes.</t>
  </si>
  <si>
    <t>26.10.i</t>
  </si>
  <si>
    <t>(i) Pakur Variety.</t>
  </si>
  <si>
    <t>PWD(WB)/BUILDING WORKS/Page-34/Item-22II</t>
  </si>
  <si>
    <t>34.22II</t>
  </si>
  <si>
    <t>(II) Cement concrete with 30 mm. down graded shingles excluding shuttering.N.B. VarietyIn ground floor .</t>
  </si>
  <si>
    <t>34.22II.a</t>
  </si>
  <si>
    <t>(a) 1:3:6 proportion.</t>
  </si>
  <si>
    <t>PWD(WB)/BUILDING WORKS/Page-47/Item-1</t>
  </si>
  <si>
    <t>47.1</t>
  </si>
  <si>
    <t>25mm. thick damp proof course with cement concrete withstone chips (1:1.5:3) [with graded stone aggregate 10 mmnominal size] and admixture of water proofing compound asper manufacturer's specification followed by two coat ofpolymer based paint, (1st coat after 4 to 5 days of concretelaying and 2 nd coat just before brick masonry work) asdirected (cost of water proofing compound &amp; polymer basedpaint to be paid separately).( Chequering not required overconcrete or painted surface).[Note: - Waterproofing as per item 9, polymer based paint asper item 8 (a) of subhead C of Section (C).</t>
  </si>
  <si>
    <t>PWD(WB)/BUILDING WORKS/Page-16/Item-16</t>
  </si>
  <si>
    <t>16.16</t>
  </si>
  <si>
    <t>125 mm. thick brick work with 1st class bricks in cement mortar (1:4) in ground floor.</t>
  </si>
  <si>
    <t>PWD(WB)/BUILDING WORKS/Page-47/Item-3</t>
  </si>
  <si>
    <t>47.3</t>
  </si>
  <si>
    <t>Supplying and laying Polythene Sheet (150gm / sq.m.) overdamp proof course or below flooring or roof terracing or infoundation or in foundation trenches.</t>
  </si>
  <si>
    <t>sq.m</t>
  </si>
  <si>
    <t>PWD(WB)/BUILDING WORKS/Page-42/Item-36</t>
  </si>
  <si>
    <t>42.36</t>
  </si>
  <si>
    <t>Hire and labour charge for shuttering with centreing and necessary staging up to 4 m. using approved stout props and thick hard wood planks of approved thick ness with required bracing for concrete slabs, beams,columns,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</si>
  <si>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</si>
  <si>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</si>
  <si>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</si>
  <si>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</si>
  <si>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WORKS/Page-48/Item-6</t>
  </si>
  <si>
    <t>48.6</t>
  </si>
  <si>
    <t>Artificial stone in floor,dado,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</si>
  <si>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</si>
  <si>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</si>
  <si>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</si>
  <si>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</si>
  <si>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</si>
  <si>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</si>
  <si>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</si>
  <si>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</si>
  <si>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</si>
  <si>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</si>
  <si>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</si>
  <si>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</si>
  <si>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WORKS/Page-15/Item-7</t>
  </si>
  <si>
    <t>15.7</t>
  </si>
  <si>
    <t>Brick work with 1st class bricks in cement mortar (1:4)</t>
  </si>
  <si>
    <t>15.7.a</t>
  </si>
  <si>
    <t>In foundation and plinth</t>
  </si>
  <si>
    <t>Cum.</t>
  </si>
  <si>
    <t>15.7.b</t>
  </si>
  <si>
    <t>In Super structure, ground floor.</t>
  </si>
  <si>
    <t>PWD(WB)/BUILDING WORKS/Page-192/Item-12</t>
  </si>
  <si>
    <t>192.12</t>
  </si>
  <si>
    <t>Rule pointing to brick work in cement mortar (1:4) with admixtureof pigment to match with colour of brick including raking outjoints.</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</si>
  <si>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</si>
  <si>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</si>
  <si>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</si>
  <si>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189.1.ii</t>
  </si>
  <si>
    <t>(ii) With 1:4 cement mortar .</t>
  </si>
  <si>
    <t>189.1.ii.b</t>
  </si>
  <si>
    <t>(b) 15 mm. thick plaster.</t>
  </si>
  <si>
    <t>189.1.ii.c</t>
  </si>
  <si>
    <t>(c)10 mm. thick plaster.</t>
  </si>
  <si>
    <t>PWD(WB)/BUILDING WORKS/Page-192/Item-15</t>
  </si>
  <si>
    <t>192.15</t>
  </si>
  <si>
    <t>Neat cement punning about 1.5mm thick in wall, dado, windowsill, floor etc.NOTE:Cement 0.152 cu.m per100 sq.m.</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</si>
  <si>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</si>
  <si>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</si>
  <si>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</si>
  <si>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</si>
  <si>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</si>
  <si>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</si>
  <si>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</si>
  <si>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</si>
  <si>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125.14.ii</t>
  </si>
  <si>
    <t>(ii) 25 mm thick</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</si>
  <si>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</si>
  <si>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</si>
  <si>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</si>
  <si>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</si>
  <si>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</si>
  <si>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</si>
  <si>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</si>
  <si>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</si>
  <si>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</si>
  <si>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</si>
  <si>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</si>
  <si>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</si>
  <si>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</si>
  <si>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</si>
  <si>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</si>
  <si>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</si>
  <si>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</si>
  <si>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</si>
  <si>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</si>
  <si>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PWD(WB)/BUILDING WORKS/Page-74/Item-46</t>
  </si>
  <si>
    <t>74.46</t>
  </si>
  <si>
    <t>Supplying and laying chequered tiles of any shade &amp; ofapproved quality with (1:1½:3) cement concrete laid in panelsor patterns as directed in pavement, footpath etc. includingnecessary underlay 25 mm thick [avg] cement mortar (1:3)complete in all respect with all labour and materials. [Usingcement slurry @ 4.4 kg/Sq.m at back side and @2.4 kg/Sq.mfor joint filling] Red Variety</t>
  </si>
  <si>
    <t>74.46.i</t>
  </si>
  <si>
    <t>(i) 25 mm. thick</t>
  </si>
  <si>
    <t>PWD(WB)/BUILDING WORKS/Page-198a/Item-5</t>
  </si>
  <si>
    <t>198a.5</t>
  </si>
  <si>
    <t>Rendering the Surface of walls and ceiling with White Cement baseWATER PROOF wall putty of approved make &amp; brand.(1.5 mm thick)</t>
  </si>
  <si>
    <t>(197.44+25.81)</t>
  </si>
  <si>
    <t>PWD(WB)/BUILDING WORKS/Page-196/Item-9</t>
  </si>
  <si>
    <t>196.9</t>
  </si>
  <si>
    <t>Dry distempering to interior walls or ceiling,  including cleaning washing  smoothening surface.</t>
  </si>
  <si>
    <t>196.9.b</t>
  </si>
  <si>
    <t>(b) Two coat.</t>
  </si>
  <si>
    <t>m2</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</si>
  <si>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</si>
  <si>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</si>
  <si>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</si>
  <si>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</si>
  <si>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</si>
  <si>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(79.69+18.00+36.00)</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</si>
  <si>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</si>
  <si>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</si>
  <si>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</si>
  <si>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</si>
  <si>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</si>
  <si>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79.69+18.00+36.00)</t>
  </si>
  <si>
    <t>PWD(WB)/BUILDING WORKS/Page-200/Item-1a</t>
  </si>
  <si>
    <t>200.1a</t>
  </si>
  <si>
    <t>(b)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</si>
  <si>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</si>
  <si>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</si>
  <si>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</si>
  <si>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200.2.a</t>
  </si>
  <si>
    <t>(a) On timber or plastered surface:                .</t>
  </si>
  <si>
    <t>200.2.a.2</t>
  </si>
  <si>
    <t>(2)With other than hi gloss of approved quality.</t>
  </si>
  <si>
    <t>200.2.a.2.iv</t>
  </si>
  <si>
    <t>(iv) Two coats (with any shade except white).</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</si>
  <si>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</si>
  <si>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</si>
  <si>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</si>
  <si>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</si>
  <si>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</si>
  <si>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</si>
  <si>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200.2.b</t>
  </si>
  <si>
    <t>(b) On steel or other metal surface:                                       .</t>
  </si>
  <si>
    <t>201.2.b.1.iv</t>
  </si>
  <si>
    <t>66.36</t>
  </si>
  <si>
    <t>66.36.I.A</t>
  </si>
  <si>
    <t>Supplying and laying true to line and level vitrified tiles ofapproved brand (size not less than 600 mm X 600 mm X 10mm thick) in floor, skirting etc. set in 20 mm sand cementmortar (1:4) and 2 mm thick cement slurry back side of tilesusing cement @ 2.91Kg./sqM or using polymerised adhesive(6 mm thick layer applied directly over finished artificial stonefloor/Mosaic etc without any backing course) laid afterapplication slurry using 1.75 Kg of cement per sqM belowmortar only, joints grouted with admixture of white cementand colouring pigment to match with colour of tiles / epoxygrout materials of approved make as directed and removal ofwax coating of top surface of tiles with warm water andpolishing the tiles using soft and dry cloth upto mirror finishcomplete including the cost of materials, labour and all otherincidental charges complete true to the manufacturer'sspecification and direction of Engineer-in-Charge. (Whitecement, synthetic adhesive and grout material to be suppliedby the</t>
  </si>
  <si>
    <t xml:space="preserve"> contrr]e)I</t>
  </si>
  <si>
    <t>64.35</t>
  </si>
  <si>
    <t>Supplying,Fitting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t>
  </si>
  <si>
    <t>64.35.B</t>
  </si>
  <si>
    <t>(B) Wall With Sand Cement Mortar(1:3)15mm thick &amp; 2 mm thick cement slurry at back side of tiles using cement @ 2.91 Kg/Sq.m. &amp; joint filling using white cement slurry @0.20kg/Sq.m.</t>
  </si>
  <si>
    <t>64.35.B.b</t>
  </si>
  <si>
    <t>(b) Area of each tile the above 0.09Sq.m.</t>
  </si>
  <si>
    <t>64.35.B.b.ii</t>
  </si>
  <si>
    <t>(ii) Other than Coloured decorative including white.</t>
  </si>
  <si>
    <t>233.1</t>
  </si>
  <si>
    <t>Supplying profiles of requred  section made of Aluminium Alloy extrusions conforming to IS:732-1983 and IS:1285-1975; Annodized (with required film thickness and specified colour/natural) matt finished conforming to IS: 1868-1983 for fabrication of composite door, sliding &amp; casement windows, partitions, formed of basic sections of any ISI embossed/ certified  make and brand as per direction of Engineer-In- Charge . (Payment will be made on finished length of the work).</t>
  </si>
  <si>
    <t>233.1.A</t>
  </si>
  <si>
    <t>(A) In 10-12 Micron thickness Annodizing film.</t>
  </si>
  <si>
    <t>238.1.B.h.ii</t>
  </si>
  <si>
    <t>(ii) Louvered Section</t>
  </si>
  <si>
    <t>M</t>
  </si>
  <si>
    <t>233.1.A.I.e.v</t>
  </si>
  <si>
    <t>(v) Cleat angle. (Non-annodozed).</t>
  </si>
  <si>
    <t>m</t>
  </si>
  <si>
    <t>243.9</t>
  </si>
  <si>
    <t>Supplying bubble free float glass of approved make and brand. Conforming to IS: 2835-1987.</t>
  </si>
  <si>
    <t>243.9.iii</t>
  </si>
  <si>
    <t>(iii) 5 mm thick clear glass.</t>
  </si>
  <si>
    <t>261.9</t>
  </si>
  <si>
    <t>Supplying and Planting of different plant /trees ( Supplying well grown plants bushy and healthy, minimum height as specified i.e.exposed height including all leads &amp; lift,carriage, handling, manuring, applying presticide and fertilizer etc.</t>
  </si>
  <si>
    <t>261.9.x</t>
  </si>
  <si>
    <t>x) Ficus blakii ( F. Vivicon ) well branched (Bushy ) of height 120cm - 135 cm in earthen pot of size 30cm.</t>
  </si>
  <si>
    <t>262.9.xxvi</t>
  </si>
  <si>
    <t>xxvi) Areca Palm 4 - 5 suckers of height 90cm to 105 cm in earthen pots of size 25 cm.</t>
  </si>
  <si>
    <t>79.3</t>
  </si>
  <si>
    <t>Supplying, fitting and fixing Anglo-Indian W.C. in white glazed vitreous china ware of approved make  complete in position with necessary bolts, nuts etc.</t>
  </si>
  <si>
    <t>79.3.a</t>
  </si>
  <si>
    <t>With 'P' trap (with vent).</t>
  </si>
  <si>
    <t>81.10</t>
  </si>
  <si>
    <t>Supplying, fitting and fixing Closet seat of approved make with lid and C.P. hinges, rubber buffer and brass screws supplied, fitted and fixed complete.</t>
  </si>
  <si>
    <t>81.10.b</t>
  </si>
  <si>
    <t>Anglo-Indian .</t>
  </si>
  <si>
    <t>81.10.b.ii</t>
  </si>
  <si>
    <t>Plastic (hallow type) white.</t>
  </si>
  <si>
    <t>80.6</t>
  </si>
  <si>
    <t>Supplying, fitting and fixing Flat back urinal (half stall urinals) in white vitreous chinaware of approved make  in position with brass screws on 75 mm X 75 mm X 75 mm wooden blocks complete.</t>
  </si>
  <si>
    <t>80.6.ii</t>
  </si>
  <si>
    <t>465 mm X 355 mm X 265 mm.</t>
  </si>
  <si>
    <t>80.6.i</t>
  </si>
  <si>
    <t>590 mm X 390 mm X 380 mm</t>
  </si>
  <si>
    <t>Each</t>
  </si>
  <si>
    <t>36.2</t>
  </si>
  <si>
    <t>Supplying, fitting and fixing 10 litre P.V.C. low-down cistern conforming to I.S. Specification with P.V.C. fittings complete, C.I. brackets including two coats of painting to bracket etc.</t>
  </si>
  <si>
    <t>nos</t>
  </si>
  <si>
    <t>81.11</t>
  </si>
  <si>
    <t>Supplying, fitting and fixing 32 mm dia. flush pipe of approved make with necessary fixing materials and clamps complete.</t>
  </si>
  <si>
    <t>81.11.i</t>
  </si>
  <si>
    <t>Polythene Flush Pipe.</t>
  </si>
  <si>
    <t>81.12</t>
  </si>
  <si>
    <t>Supplying, fitting and fixing urinals flush pipe fittings of approved brand.</t>
  </si>
  <si>
    <t>81.12.a</t>
  </si>
  <si>
    <t>C.P. urinals flush pipe fiitngs range of one .</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</si>
  <si>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</si>
  <si>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</si>
  <si>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t>
  </si>
  <si>
    <t xml:space="preserve"> 550 mm x 400 mm size.</t>
  </si>
  <si>
    <t>41.3</t>
  </si>
  <si>
    <t>Supplying, fitting and fixing pedestal of approved make for wash basin.(White).</t>
  </si>
  <si>
    <t>43.9</t>
  </si>
  <si>
    <t>Supplying, fitting &amp; fixing approved brand P.V.C. CONNECTOR white flexible, with both ends coupling with heavy brass C.P.nut, 15mm dia.</t>
  </si>
  <si>
    <t>43.9.iii</t>
  </si>
  <si>
    <t xml:space="preserve"> 600 mm long.</t>
  </si>
  <si>
    <t>43.10</t>
  </si>
  <si>
    <t>Supplying, fitting and fixing approved brand 32mm dia P.V.C. waste pipe, with PVC coupling at one end fitted with necessary clamps.</t>
  </si>
  <si>
    <t>43.10.iv</t>
  </si>
  <si>
    <t xml:space="preserve"> 1050mm long.</t>
  </si>
  <si>
    <t>3.3</t>
  </si>
  <si>
    <t>Supplying, fitting and fixing shower of approved brand and make.</t>
  </si>
  <si>
    <t>3.4.f</t>
  </si>
  <si>
    <t>Hand shower(Health Faucet) with 1mtr Fexible Tube with wall Hook (Equivalent to code No.573 &amp; Model-ALLIED of Jaquar or Similar)</t>
  </si>
  <si>
    <t>6.7</t>
  </si>
  <si>
    <t>Supplying, fitting and fixing bib cock or stop cock.</t>
  </si>
  <si>
    <t>6.7.a-i</t>
  </si>
  <si>
    <t>Chromium plated Bib Cock short body (Equivelent to Code No.511 &amp; Model- Tropical /sumthing special of ESSCO or Similar brand).</t>
  </si>
  <si>
    <t>6.7.b-i</t>
  </si>
  <si>
    <t>Chromium plated Stop Cock (Equivelent to Code No.513(A) &amp; 513(B) Model- Tropical /sumthing special of ESSCO or Similar brand).</t>
  </si>
  <si>
    <t>6.7.d-i</t>
  </si>
  <si>
    <t>Chromium plated plated angular Stop Cock with wall flange  (Equivelent to Code No.5053 &amp;  Model- Florentine of Jaquar or Similar brand).</t>
  </si>
  <si>
    <t>45.19</t>
  </si>
  <si>
    <t>Supplying, fitting and fixing pillar cock of approved make.</t>
  </si>
  <si>
    <t>45.19-a.i</t>
  </si>
  <si>
    <t xml:space="preserve"> CP Pillar Cock-15 mm. (Equivalent to Code No.507 &amp; Model-Tropical/Sumthing Special of ESSCO or similar brand).</t>
  </si>
  <si>
    <t>12.19-I</t>
  </si>
  <si>
    <t>Supplying, fitting and fixing PVC pipes of approved make of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</si>
  <si>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</si>
  <si>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</si>
  <si>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</si>
  <si>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</si>
  <si>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mtr</t>
  </si>
  <si>
    <t>12.19-1.a.i</t>
  </si>
  <si>
    <t>15 mm dia.</t>
  </si>
  <si>
    <t>12.19-1.b</t>
  </si>
  <si>
    <t xml:space="preserve"> For Concealed Work.</t>
  </si>
  <si>
    <t>12.19-1.b.i</t>
  </si>
  <si>
    <t>15 mm.</t>
  </si>
  <si>
    <t>5.5</t>
  </si>
  <si>
    <t>Supplying, fitting and fixing gunmetal wheel valve of approved brand and make tested to 21 kg sq.cm. (for water lines only).</t>
  </si>
  <si>
    <t>5.5.vii</t>
  </si>
  <si>
    <t>37.6</t>
  </si>
  <si>
    <t>Supplying PVC water storage tank of approved quality with closed top weith lid (Black) - Multilayer.</t>
  </si>
  <si>
    <t>37.6.b</t>
  </si>
  <si>
    <t>1000 litre capacity.</t>
  </si>
  <si>
    <t>37.10</t>
  </si>
  <si>
    <t>Labour for hoisting plastic water storage tank.</t>
  </si>
  <si>
    <t>37.10.i</t>
  </si>
  <si>
    <t xml:space="preserve"> Upto 1500 litre capacity.</t>
  </si>
  <si>
    <t>37.10.i.a</t>
  </si>
  <si>
    <t xml:space="preserve"> Upto 1st story from G.L.</t>
  </si>
  <si>
    <t>38.13</t>
  </si>
  <si>
    <t>Labour for punching hole in plastic water storage tank upto 50 mm dai.</t>
  </si>
  <si>
    <t>68.23</t>
  </si>
  <si>
    <t>Supply ofUPVC pipes &amp; fittings conforming to IS-13592-1992 .</t>
  </si>
  <si>
    <t>68.23-A.i</t>
  </si>
  <si>
    <t>Single socketed  3 meter length.</t>
  </si>
  <si>
    <t>69.23-A.i.b</t>
  </si>
  <si>
    <t>110 mm.</t>
  </si>
  <si>
    <t>70.23.B</t>
  </si>
  <si>
    <t>Fittings.</t>
  </si>
  <si>
    <t>70.23.B.i</t>
  </si>
  <si>
    <t>Coupler.</t>
  </si>
  <si>
    <t>70.23.B.i.b</t>
  </si>
  <si>
    <t>70.23.B.ii</t>
  </si>
  <si>
    <t>Plain tee.</t>
  </si>
  <si>
    <t>70.23.B.ii.b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</si>
  <si>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</si>
  <si>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</si>
  <si>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</si>
  <si>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</si>
  <si>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</si>
  <si>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</si>
  <si>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</si>
  <si>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</si>
  <si>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</si>
  <si>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</si>
  <si>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</si>
  <si>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</si>
  <si>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</si>
  <si>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</si>
  <si>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</si>
  <si>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</si>
  <si>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</si>
  <si>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</si>
  <si>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</si>
  <si>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</si>
  <si>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</si>
  <si>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ml</t>
  </si>
  <si>
    <t>500ml</t>
  </si>
  <si>
    <t>74.23.D</t>
  </si>
  <si>
    <t>Solvent Cement.                250 ML.</t>
  </si>
  <si>
    <t>250ml</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</si>
  <si>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</si>
  <si>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</si>
  <si>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</si>
  <si>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</si>
  <si>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</si>
  <si>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</si>
  <si>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213.21</t>
  </si>
  <si>
    <t>Supplying, fitting &amp; fixing UPVC pipes A- Type and fittings conforming to IS:13592-1992 with all necessary clamps nails, including making holes in walls, floor etc. and cutting trenches in any soil through masoury concrete structures etc. if necessary and mending good damages including jointing with jointing materials (Spun yarn, valamoid / bitumen/M.seal etc) complete.</t>
  </si>
  <si>
    <t>213.21.A</t>
  </si>
  <si>
    <t>(A) UPVC PIPES.</t>
  </si>
  <si>
    <t>213.21.A.i</t>
  </si>
  <si>
    <t>(i) 75mm Dia.</t>
  </si>
  <si>
    <t>213.21.B</t>
  </si>
  <si>
    <t>(B) UPVC fitting:.</t>
  </si>
  <si>
    <t>213.21.B.c</t>
  </si>
  <si>
    <t>(c)bend 87.5 degree.</t>
  </si>
  <si>
    <t>213.21.B.c.i</t>
  </si>
  <si>
    <t>213.21.B.d</t>
  </si>
  <si>
    <t>(d) shoe.</t>
  </si>
  <si>
    <t>213.21.B.d.i</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</si>
  <si>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</si>
  <si>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</si>
  <si>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</si>
  <si>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</si>
  <si>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</si>
  <si>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</si>
  <si>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</si>
  <si>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</si>
  <si>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88.3.ii</t>
  </si>
  <si>
    <t>For 20 users.</t>
  </si>
  <si>
    <t>88.3.ii.B</t>
  </si>
  <si>
    <t>With  Pakur Variety.(SAIL/TATA/RINL)</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</si>
  <si>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</si>
  <si>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</si>
  <si>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</si>
  <si>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</si>
  <si>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</si>
  <si>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82.22</t>
  </si>
  <si>
    <t>Supplying, fitting and fixing towel rail with two brackets.</t>
  </si>
  <si>
    <t>82.22.a</t>
  </si>
  <si>
    <t>C.P. over brass.</t>
  </si>
  <si>
    <t>82.22.a.ii</t>
  </si>
  <si>
    <t>25 mm dia. and 600 mm long.</t>
  </si>
  <si>
    <t>81.15</t>
  </si>
  <si>
    <t>Supplying, fitting and fixing bevelled edge mirror 5.5 mm thick silver red as per I.S. 3438/1965 together with brass C.P. hinges.</t>
  </si>
  <si>
    <t>81.15.ii</t>
  </si>
  <si>
    <t>600 mm X 450 mm.</t>
  </si>
  <si>
    <t>82.18</t>
  </si>
  <si>
    <t>Supplying, fitting and fixing soap holder.</t>
  </si>
  <si>
    <t>82.18.b</t>
  </si>
  <si>
    <t>Fibre glass.</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</si>
  <si>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</si>
  <si>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</si>
  <si>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</si>
  <si>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</si>
  <si>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</si>
  <si>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</si>
  <si>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</si>
  <si>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</si>
  <si>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</si>
  <si>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</si>
  <si>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</si>
  <si>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</si>
  <si>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</si>
  <si>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</si>
  <si>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nine lakh eighteen thousand four hundred ninety two) only</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</si>
</sst>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8"/>
      <color rgb="FF647A70"/>
      <name val="Arial"/>
      <family val="2"/>
    </font>
    <font>
      <sz val="10"/>
      <color indexed="59"/>
      <name val="Arial"/>
      <family val="2"/>
    </font>
    <font>
      <b/>
      <sz val="16"/>
      <color theme="0" tint="-4.9989318521683403E-2"/>
      <name val="Bodoni MT Black"/>
      <family val="1"/>
    </font>
    <font>
      <b/>
      <sz val="20"/>
      <color theme="0" tint="-4.9989318521683403E-2"/>
      <name val="Times New Roman"/>
      <family val="1"/>
    </font>
    <font>
      <b/>
      <sz val="12"/>
      <name val="Arial"/>
      <family val="2"/>
    </font>
    <font>
      <b/>
      <sz val="10"/>
      <name val="Arial"/>
      <family val="2"/>
    </font>
    <font>
      <sz val="10"/>
      <color theme="0" tint="-0.14999847407452621"/>
      <name val="Monotype Corsiva"/>
      <family val="4"/>
    </font>
    <font>
      <b/>
      <sz val="14"/>
      <name val="Arial"/>
      <family val="2"/>
    </font>
    <font>
      <sz val="9"/>
      <name val="Arial"/>
      <family val="2"/>
    </font>
    <font>
      <sz val="10"/>
      <name val="Arial"/>
      <family val="2"/>
    </font>
    <font>
      <sz val="8"/>
      <color theme="0" tint="-4.9989318521683403E-2"/>
      <name val="Arial"/>
      <family val="2"/>
    </font>
    <font>
      <sz val="8"/>
      <color theme="0" tint="-4.9989318521683403E-2"/>
      <name val="Calibri"/>
      <family val="2"/>
      <scheme val="minor"/>
    </font>
    <font>
      <b/>
      <sz val="10"/>
      <color theme="0" tint="-4.9989318521683403E-2"/>
      <name val="Times New Roman"/>
      <family val="1"/>
    </font>
    <font>
      <b/>
      <sz val="11"/>
      <name val="Arial"/>
      <family val="2"/>
    </font>
    <font>
      <b/>
      <sz val="9"/>
      <name val="Arial"/>
      <family val="2"/>
    </font>
    <font>
      <sz val="9"/>
      <color theme="1"/>
      <name val="Calibri"/>
      <family val="2"/>
      <scheme val="minor"/>
    </font>
    <font>
      <sz val="8"/>
      <color theme="1"/>
      <name val="Calibri"/>
      <family val="2"/>
      <scheme val="minor"/>
    </font>
    <font>
      <sz val="11"/>
      <name val="Arial"/>
      <family val="2"/>
    </font>
    <font>
      <sz val="12"/>
      <name val="Arial"/>
      <family val="2"/>
    </font>
    <font>
      <b/>
      <sz val="11"/>
      <color theme="1"/>
      <name val="Arial"/>
      <family val="2"/>
    </font>
    <font>
      <sz val="9"/>
      <color indexed="81"/>
      <name val="Tahoma"/>
      <family val="2"/>
    </font>
  </fonts>
  <fills count="4">
    <fill>
      <patternFill patternType="none"/>
    </fill>
    <fill>
      <patternFill patternType="gray125"/>
    </fill>
    <fill>
      <patternFill patternType="solid">
        <fgColor rgb="FF647A70"/>
        <bgColor indexed="64"/>
      </patternFill>
    </fill>
    <fill>
      <patternFill patternType="solid">
        <fgColor indexed="9"/>
        <bgColor indexed="64"/>
      </patternFill>
    </fill>
  </fills>
  <borders count="57">
    <border>
      <left/>
      <right/>
      <top/>
      <bottom/>
      <diagonal/>
    </border>
    <border>
      <left style="thin">
        <color indexed="64"/>
      </left>
      <right/>
      <top style="thin">
        <color theme="8" tint="0.59996337778862885"/>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theme="8" tint="0.59996337778862885"/>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theme="8" tint="0.59996337778862885"/>
      </top>
      <bottom style="thin">
        <color theme="8" tint="0.59996337778862885"/>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bottom style="thin">
        <color theme="8" tint="0.59996337778862885"/>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233">
    <xf numFmtId="0" fontId="0" fillId="0" borderId="0" xfId="0"/>
    <xf numFmtId="49" fontId="2" fillId="2" borderId="1" xfId="0" applyNumberFormat="1" applyFont="1" applyFill="1" applyBorder="1" applyProtection="1">
      <protection locked="0"/>
    </xf>
    <xf numFmtId="0" fontId="3" fillId="2" borderId="0" xfId="0" applyFont="1" applyFill="1" applyProtection="1">
      <protection locked="0"/>
    </xf>
    <xf numFmtId="0" fontId="4" fillId="2" borderId="0" xfId="0" applyFont="1" applyFill="1" applyAlignment="1" applyProtection="1">
      <alignment horizontal="center" vertical="center" wrapText="1"/>
      <protection locked="0"/>
    </xf>
    <xf numFmtId="49" fontId="5" fillId="2" borderId="2" xfId="0" applyNumberFormat="1" applyFont="1" applyFill="1" applyBorder="1" applyAlignment="1" applyProtection="1">
      <alignment horizontal="right" vertical="center" textRotation="58" wrapText="1"/>
      <protection locked="0"/>
    </xf>
    <xf numFmtId="0" fontId="0" fillId="3" borderId="0" xfId="0" applyFill="1" applyProtection="1">
      <protection locked="0"/>
    </xf>
    <xf numFmtId="0" fontId="6" fillId="3" borderId="3" xfId="0" applyFont="1" applyFill="1" applyBorder="1" applyAlignment="1" applyProtection="1">
      <alignment horizontal="left" vertical="top"/>
      <protection locked="0"/>
    </xf>
    <xf numFmtId="0" fontId="7" fillId="3" borderId="4" xfId="0" applyNumberFormat="1" applyFont="1" applyFill="1" applyBorder="1" applyAlignment="1" applyProtection="1">
      <alignment horizontal="left" vertical="top" wrapText="1"/>
      <protection locked="0"/>
    </xf>
    <xf numFmtId="0" fontId="7" fillId="3" borderId="5" xfId="0" applyNumberFormat="1" applyFont="1" applyFill="1" applyBorder="1" applyAlignment="1" applyProtection="1">
      <alignment horizontal="left" vertical="top" wrapText="1"/>
      <protection locked="0"/>
    </xf>
    <xf numFmtId="0" fontId="8" fillId="3" borderId="0" xfId="0" applyFont="1" applyFill="1" applyBorder="1" applyAlignment="1" applyProtection="1">
      <alignment horizontal="right" vertical="top" wrapText="1"/>
      <protection locked="0"/>
    </xf>
    <xf numFmtId="0" fontId="0" fillId="2" borderId="0" xfId="0" applyFill="1" applyProtection="1">
      <protection locked="0"/>
    </xf>
    <xf numFmtId="0" fontId="0" fillId="0" borderId="0" xfId="0" applyProtection="1">
      <protection locked="0"/>
    </xf>
    <xf numFmtId="0" fontId="9" fillId="3" borderId="4" xfId="0" applyFont="1" applyFill="1" applyBorder="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49" fontId="5" fillId="2" borderId="7" xfId="0" applyNumberFormat="1" applyFont="1" applyFill="1" applyBorder="1" applyAlignment="1" applyProtection="1">
      <alignment horizontal="right" vertical="center" textRotation="58" wrapText="1"/>
      <protection locked="0"/>
    </xf>
    <xf numFmtId="0" fontId="10" fillId="3" borderId="0" xfId="0" applyFont="1" applyFill="1" applyAlignment="1" applyProtection="1">
      <alignment horizontal="left"/>
      <protection locked="0"/>
    </xf>
    <xf numFmtId="0" fontId="11" fillId="3" borderId="0" xfId="0" applyNumberFormat="1" applyFont="1" applyFill="1" applyAlignment="1" applyProtection="1">
      <alignment horizontal="left" vertical="top" wrapText="1"/>
      <protection locked="0"/>
    </xf>
    <xf numFmtId="0" fontId="7" fillId="3" borderId="0" xfId="0" applyNumberFormat="1" applyFont="1" applyFill="1" applyAlignment="1" applyProtection="1">
      <alignment horizontal="left" vertical="top" wrapText="1"/>
      <protection locked="0"/>
    </xf>
    <xf numFmtId="49" fontId="12" fillId="2" borderId="8" xfId="0" applyNumberFormat="1" applyFont="1" applyFill="1" applyBorder="1" applyAlignment="1" applyProtection="1">
      <alignment horizontal="right" wrapText="1"/>
      <protection locked="0"/>
    </xf>
    <xf numFmtId="0" fontId="6" fillId="0" borderId="0" xfId="0" applyFont="1" applyAlignment="1" applyProtection="1">
      <alignment horizontal="right" vertical="top"/>
      <protection locked="0"/>
    </xf>
    <xf numFmtId="0" fontId="11" fillId="0" borderId="0" xfId="0" applyNumberFormat="1" applyFont="1" applyAlignment="1" applyProtection="1">
      <alignment horizontal="left" vertical="top" wrapText="1"/>
      <protection locked="0"/>
    </xf>
    <xf numFmtId="0" fontId="7" fillId="0" borderId="0" xfId="0" applyNumberFormat="1" applyFont="1" applyAlignment="1" applyProtection="1">
      <alignment horizontal="left" vertical="top" wrapText="1"/>
      <protection locked="0"/>
    </xf>
    <xf numFmtId="49" fontId="13" fillId="2" borderId="8" xfId="0" applyNumberFormat="1" applyFont="1" applyFill="1" applyBorder="1"/>
    <xf numFmtId="0" fontId="0" fillId="0" borderId="0" xfId="0" applyAlignment="1" applyProtection="1">
      <alignment horizontal="left" vertical="top" wrapText="1"/>
      <protection locked="0"/>
    </xf>
    <xf numFmtId="0" fontId="11" fillId="0" borderId="0" xfId="0" applyNumberFormat="1" applyFont="1" applyProtection="1">
      <protection locked="0"/>
    </xf>
    <xf numFmtId="0" fontId="11" fillId="0" borderId="0" xfId="0" applyFont="1" applyFill="1" applyAlignment="1" applyProtection="1">
      <alignment horizontal="right"/>
      <protection locked="0"/>
    </xf>
    <xf numFmtId="0" fontId="11" fillId="0" borderId="0" xfId="0" applyFont="1" applyProtection="1">
      <protection locked="0"/>
    </xf>
    <xf numFmtId="49" fontId="14" fillId="2" borderId="1"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textRotation="90"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49" fontId="14" fillId="2" borderId="7" xfId="0" applyNumberFormat="1"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textRotation="90" wrapText="1"/>
    </xf>
    <xf numFmtId="0" fontId="6" fillId="0" borderId="5" xfId="0" applyFont="1" applyFill="1" applyBorder="1" applyAlignment="1" applyProtection="1">
      <alignment horizontal="center" vertical="center" wrapText="1"/>
    </xf>
    <xf numFmtId="0" fontId="16" fillId="0" borderId="15" xfId="0" applyFont="1" applyBorder="1" applyAlignment="1">
      <alignment horizontal="center" textRotation="90"/>
    </xf>
    <xf numFmtId="0" fontId="7" fillId="0" borderId="15" xfId="0" applyFont="1" applyBorder="1" applyAlignment="1">
      <alignment horizontal="center" textRotation="90"/>
    </xf>
    <xf numFmtId="0" fontId="7" fillId="0" borderId="16" xfId="0" applyFont="1" applyBorder="1" applyAlignment="1">
      <alignment horizontal="center" textRotation="90"/>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2" borderId="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49" fontId="12" fillId="2" borderId="1" xfId="0" applyNumberFormat="1" applyFont="1" applyFill="1" applyBorder="1" applyAlignment="1">
      <alignment vertical="top" wrapText="1"/>
    </xf>
    <xf numFmtId="0" fontId="0" fillId="0" borderId="20" xfId="0" applyBorder="1"/>
    <xf numFmtId="0" fontId="0" fillId="0" borderId="0" xfId="0" applyAlignment="1">
      <alignment horizontal="left" vertical="top" wrapText="1"/>
    </xf>
    <xf numFmtId="0" fontId="0" fillId="0" borderId="2" xfId="0" applyBorder="1"/>
    <xf numFmtId="0" fontId="0" fillId="0" borderId="0" xfId="0" applyBorder="1"/>
    <xf numFmtId="0" fontId="0" fillId="0" borderId="21" xfId="0" applyBorder="1"/>
    <xf numFmtId="49" fontId="12" fillId="2" borderId="0" xfId="0" applyNumberFormat="1" applyFont="1" applyFill="1" applyBorder="1" applyAlignment="1">
      <alignment vertical="top" wrapText="1"/>
    </xf>
    <xf numFmtId="0" fontId="0" fillId="0" borderId="18" xfId="0" applyBorder="1"/>
    <xf numFmtId="0" fontId="17" fillId="0" borderId="22" xfId="0" applyFont="1" applyBorder="1" applyAlignment="1">
      <alignment horizontal="left" vertical="top" shrinkToFit="1"/>
    </xf>
    <xf numFmtId="0" fontId="17" fillId="0" borderId="22" xfId="0" applyFont="1" applyBorder="1" applyAlignment="1">
      <alignment horizontal="left" shrinkToFit="1"/>
    </xf>
    <xf numFmtId="49" fontId="12" fillId="2" borderId="23" xfId="0" applyNumberFormat="1" applyFont="1" applyFill="1" applyBorder="1" applyAlignment="1">
      <alignment vertical="top" wrapText="1"/>
    </xf>
    <xf numFmtId="0" fontId="1" fillId="0" borderId="20" xfId="0" applyFont="1" applyBorder="1" applyAlignment="1">
      <alignment horizontal="right" vertical="top"/>
    </xf>
    <xf numFmtId="0" fontId="0" fillId="0" borderId="24" xfId="0" applyFont="1" applyBorder="1" applyAlignment="1">
      <alignment horizontal="justify" vertical="top" wrapText="1"/>
    </xf>
    <xf numFmtId="0" fontId="0" fillId="0" borderId="20" xfId="0" applyBorder="1" applyAlignment="1">
      <alignment horizontal="justify" vertical="top" wrapText="1"/>
    </xf>
    <xf numFmtId="0" fontId="0" fillId="0" borderId="2" xfId="0" applyBorder="1" applyAlignment="1">
      <alignment horizontal="justify" vertical="top" wrapText="1"/>
    </xf>
    <xf numFmtId="49" fontId="12" fillId="2" borderId="25" xfId="0" applyNumberFormat="1" applyFont="1" applyFill="1" applyBorder="1" applyAlignment="1">
      <alignment vertical="top" wrapText="1"/>
    </xf>
    <xf numFmtId="2" fontId="17" fillId="0" borderId="26" xfId="0" applyNumberFormat="1" applyFont="1" applyBorder="1" applyAlignment="1">
      <alignment horizontal="right" vertical="top"/>
    </xf>
    <xf numFmtId="0" fontId="0" fillId="0" borderId="27" xfId="0" applyFont="1" applyBorder="1" applyAlignment="1">
      <alignment horizontal="justify" vertical="top" wrapText="1"/>
    </xf>
    <xf numFmtId="0" fontId="0" fillId="0" borderId="26" xfId="0" applyBorder="1" applyAlignment="1">
      <alignment horizontal="justify" vertical="top" wrapText="1"/>
    </xf>
    <xf numFmtId="0" fontId="0" fillId="0" borderId="28" xfId="0" applyBorder="1" applyAlignment="1">
      <alignment horizontal="justify" vertical="top" wrapText="1"/>
    </xf>
    <xf numFmtId="49" fontId="12" fillId="2" borderId="7" xfId="0" applyNumberFormat="1" applyFont="1" applyFill="1" applyBorder="1"/>
    <xf numFmtId="0" fontId="0" fillId="0" borderId="26" xfId="0" applyBorder="1"/>
    <xf numFmtId="0" fontId="0" fillId="0" borderId="28" xfId="0" applyNumberFormat="1" applyFont="1" applyBorder="1" applyAlignment="1">
      <alignment horizontal="right"/>
    </xf>
    <xf numFmtId="2" fontId="0" fillId="0" borderId="28" xfId="0" applyNumberFormat="1" applyFont="1" applyBorder="1" applyAlignment="1">
      <alignment horizontal="right"/>
    </xf>
    <xf numFmtId="0" fontId="17" fillId="0" borderId="29" xfId="0" applyFont="1" applyBorder="1" applyAlignment="1">
      <alignment horizontal="left"/>
    </xf>
    <xf numFmtId="49" fontId="12" fillId="2" borderId="30" xfId="0" applyNumberFormat="1" applyFont="1" applyFill="1" applyBorder="1"/>
    <xf numFmtId="2" fontId="0" fillId="0" borderId="26" xfId="0" applyNumberFormat="1" applyFont="1" applyBorder="1" applyAlignment="1">
      <alignment horizontal="right"/>
    </xf>
    <xf numFmtId="2" fontId="0" fillId="0" borderId="29" xfId="0" applyNumberFormat="1" applyFont="1" applyBorder="1" applyAlignment="1">
      <alignment horizontal="right"/>
    </xf>
    <xf numFmtId="0" fontId="0" fillId="0" borderId="31" xfId="0" applyNumberFormat="1" applyFont="1" applyBorder="1" applyAlignment="1">
      <alignment horizontal="right"/>
    </xf>
    <xf numFmtId="2" fontId="0" fillId="0" borderId="31" xfId="0" applyNumberFormat="1" applyFont="1" applyBorder="1" applyAlignment="1">
      <alignment horizontal="right"/>
    </xf>
    <xf numFmtId="49" fontId="12" fillId="2" borderId="1" xfId="0" applyNumberFormat="1" applyFont="1" applyFill="1" applyBorder="1"/>
    <xf numFmtId="0" fontId="0" fillId="0" borderId="0" xfId="0" applyAlignment="1">
      <alignment horizontal="right"/>
    </xf>
    <xf numFmtId="0" fontId="1" fillId="0" borderId="23" xfId="0" applyFont="1" applyBorder="1"/>
    <xf numFmtId="2" fontId="1" fillId="0" borderId="29" xfId="0" applyNumberFormat="1" applyFont="1" applyBorder="1" applyAlignment="1">
      <alignment horizontal="right"/>
    </xf>
    <xf numFmtId="0" fontId="17" fillId="0" borderId="29" xfId="0" applyFont="1" applyBorder="1"/>
    <xf numFmtId="2" fontId="0" fillId="0" borderId="3" xfId="0" applyNumberFormat="1" applyBorder="1" applyAlignment="1">
      <alignment horizontal="right"/>
    </xf>
    <xf numFmtId="0" fontId="18" fillId="0" borderId="3" xfId="0" applyFont="1" applyBorder="1"/>
    <xf numFmtId="2" fontId="1" fillId="0" borderId="3" xfId="0" applyNumberFormat="1" applyFont="1" applyBorder="1" applyAlignment="1">
      <alignment horizontal="right"/>
    </xf>
    <xf numFmtId="49" fontId="12" fillId="2" borderId="0" xfId="0" applyNumberFormat="1" applyFont="1" applyFill="1" applyBorder="1"/>
    <xf numFmtId="0" fontId="17" fillId="0" borderId="18" xfId="0" applyFont="1" applyBorder="1" applyAlignment="1">
      <alignment horizontal="left" vertical="top" shrinkToFit="1"/>
    </xf>
    <xf numFmtId="2" fontId="1" fillId="0" borderId="32" xfId="0" applyNumberFormat="1" applyFont="1" applyBorder="1" applyAlignment="1">
      <alignment horizontal="right"/>
    </xf>
    <xf numFmtId="0" fontId="17" fillId="0" borderId="33" xfId="0" applyFont="1" applyBorder="1"/>
    <xf numFmtId="2" fontId="0" fillId="0" borderId="34" xfId="0" applyNumberFormat="1" applyBorder="1" applyAlignment="1">
      <alignment horizontal="right"/>
    </xf>
    <xf numFmtId="0" fontId="18" fillId="0" borderId="34" xfId="0" applyFont="1" applyBorder="1"/>
    <xf numFmtId="2" fontId="1" fillId="0" borderId="34" xfId="0" applyNumberFormat="1" applyFont="1" applyBorder="1" applyAlignment="1">
      <alignment horizontal="right"/>
    </xf>
    <xf numFmtId="0" fontId="1" fillId="0" borderId="2" xfId="0" applyFont="1" applyBorder="1" applyAlignment="1">
      <alignment horizontal="right" vertical="top"/>
    </xf>
    <xf numFmtId="0" fontId="0" fillId="0" borderId="20" xfId="0" applyFont="1" applyBorder="1" applyAlignment="1">
      <alignment horizontal="justify" vertical="top" wrapText="1"/>
    </xf>
    <xf numFmtId="49" fontId="12" fillId="2" borderId="35" xfId="0" applyNumberFormat="1" applyFont="1" applyFill="1" applyBorder="1" applyAlignment="1">
      <alignment vertical="top" wrapText="1"/>
    </xf>
    <xf numFmtId="2" fontId="17" fillId="0" borderId="28" xfId="0" applyNumberFormat="1" applyFont="1" applyBorder="1" applyAlignment="1">
      <alignment horizontal="right" vertical="top"/>
    </xf>
    <xf numFmtId="0" fontId="0" fillId="0" borderId="26" xfId="0" applyFont="1" applyBorder="1" applyAlignment="1">
      <alignment horizontal="justify" vertical="top" wrapText="1"/>
    </xf>
    <xf numFmtId="49" fontId="12" fillId="2" borderId="31" xfId="0" applyNumberFormat="1" applyFont="1" applyFill="1" applyBorder="1" applyAlignment="1" applyProtection="1">
      <alignment horizontal="right" wrapText="1"/>
      <protection locked="0"/>
    </xf>
    <xf numFmtId="0" fontId="0" fillId="0" borderId="27" xfId="0" applyBorder="1" applyProtection="1">
      <protection locked="0"/>
    </xf>
    <xf numFmtId="0" fontId="0" fillId="0" borderId="36" xfId="0" applyBorder="1" applyAlignment="1" applyProtection="1">
      <alignment horizontal="left" vertical="top" wrapText="1"/>
      <protection locked="0"/>
    </xf>
    <xf numFmtId="0" fontId="11" fillId="0" borderId="31" xfId="0" applyNumberFormat="1" applyFont="1" applyBorder="1" applyAlignment="1" applyProtection="1">
      <alignment horizontal="right"/>
      <protection locked="0"/>
    </xf>
    <xf numFmtId="2" fontId="11" fillId="0" borderId="27" xfId="0" applyNumberFormat="1" applyFont="1" applyFill="1" applyBorder="1" applyAlignment="1" applyProtection="1">
      <alignment horizontal="right"/>
      <protection locked="0"/>
    </xf>
    <xf numFmtId="2" fontId="11" fillId="0" borderId="36" xfId="0" applyNumberFormat="1" applyFont="1" applyBorder="1" applyAlignment="1" applyProtection="1">
      <alignment horizontal="right"/>
      <protection locked="0"/>
    </xf>
    <xf numFmtId="2" fontId="11" fillId="0" borderId="28" xfId="0" applyNumberFormat="1" applyFont="1" applyBorder="1" applyAlignment="1" applyProtection="1">
      <alignment horizontal="right"/>
      <protection locked="0"/>
    </xf>
    <xf numFmtId="0" fontId="10" fillId="0" borderId="29" xfId="0" applyFont="1" applyBorder="1" applyAlignment="1" applyProtection="1">
      <alignment horizontal="left"/>
      <protection locked="0"/>
    </xf>
    <xf numFmtId="0" fontId="0" fillId="0" borderId="21" xfId="0" applyBorder="1" applyProtection="1">
      <protection locked="0"/>
    </xf>
    <xf numFmtId="49" fontId="12" fillId="2" borderId="2" xfId="0" applyNumberFormat="1" applyFont="1" applyFill="1" applyBorder="1" applyAlignment="1" applyProtection="1">
      <alignment horizontal="right" wrapText="1"/>
      <protection locked="0"/>
    </xf>
    <xf numFmtId="0" fontId="0" fillId="0" borderId="20" xfId="0" applyBorder="1" applyProtection="1">
      <protection locked="0"/>
    </xf>
    <xf numFmtId="0" fontId="11" fillId="0" borderId="0" xfId="0" applyFont="1" applyAlignment="1" applyProtection="1">
      <alignment horizontal="right"/>
      <protection locked="0"/>
    </xf>
    <xf numFmtId="0" fontId="7" fillId="0" borderId="23" xfId="0" applyFont="1" applyBorder="1" applyProtection="1">
      <protection locked="0"/>
    </xf>
    <xf numFmtId="2" fontId="7" fillId="0" borderId="29" xfId="0" applyNumberFormat="1" applyFont="1" applyBorder="1" applyAlignment="1" applyProtection="1">
      <alignment horizontal="right"/>
      <protection locked="0"/>
    </xf>
    <xf numFmtId="0" fontId="10" fillId="0" borderId="29" xfId="0" applyFont="1" applyBorder="1" applyProtection="1">
      <protection locked="0"/>
    </xf>
    <xf numFmtId="2" fontId="0" fillId="0" borderId="3" xfId="0" applyNumberFormat="1" applyFill="1" applyBorder="1" applyAlignment="1" applyProtection="1">
      <alignment horizontal="right"/>
      <protection locked="0"/>
    </xf>
    <xf numFmtId="0" fontId="18" fillId="0" borderId="3" xfId="0" applyFont="1" applyBorder="1" applyProtection="1">
      <protection locked="0"/>
    </xf>
    <xf numFmtId="2" fontId="1" fillId="0" borderId="3" xfId="0" applyNumberFormat="1" applyFont="1" applyBorder="1" applyAlignment="1" applyProtection="1">
      <alignment horizontal="right"/>
      <protection locked="0"/>
    </xf>
    <xf numFmtId="49" fontId="12" fillId="2" borderId="0" xfId="0" applyNumberFormat="1" applyFont="1" applyFill="1" applyBorder="1" applyAlignment="1" applyProtection="1">
      <alignment horizontal="right" wrapText="1"/>
      <protection locked="0"/>
    </xf>
    <xf numFmtId="0" fontId="0" fillId="0" borderId="18" xfId="0" applyBorder="1" applyProtection="1">
      <protection locked="0"/>
    </xf>
    <xf numFmtId="0" fontId="17" fillId="0" borderId="22" xfId="0" applyFont="1" applyBorder="1" applyAlignment="1" applyProtection="1">
      <alignment horizontal="left" vertical="top" shrinkToFit="1"/>
      <protection locked="0"/>
    </xf>
    <xf numFmtId="2" fontId="7" fillId="0" borderId="32" xfId="0" applyNumberFormat="1" applyFont="1" applyBorder="1" applyAlignment="1" applyProtection="1">
      <alignment horizontal="right"/>
      <protection locked="0"/>
    </xf>
    <xf numFmtId="0" fontId="10" fillId="0" borderId="37" xfId="0" applyFont="1" applyBorder="1" applyProtection="1">
      <protection locked="0"/>
    </xf>
    <xf numFmtId="2" fontId="0" fillId="0" borderId="37" xfId="0" applyNumberFormat="1" applyFill="1" applyBorder="1" applyAlignment="1" applyProtection="1">
      <alignment horizontal="right"/>
      <protection locked="0"/>
    </xf>
    <xf numFmtId="0" fontId="18" fillId="0" borderId="34" xfId="0" applyFont="1" applyBorder="1" applyProtection="1">
      <protection locked="0"/>
    </xf>
    <xf numFmtId="2" fontId="1" fillId="0" borderId="34" xfId="0" applyNumberFormat="1" applyFont="1" applyBorder="1" applyAlignment="1" applyProtection="1">
      <alignment horizontal="right"/>
      <protection locked="0"/>
    </xf>
    <xf numFmtId="49" fontId="12" fillId="2" borderId="38" xfId="0" applyNumberFormat="1" applyFont="1" applyFill="1" applyBorder="1" applyAlignment="1" applyProtection="1">
      <alignment horizontal="right" vertical="top" wrapText="1"/>
      <protection locked="0"/>
    </xf>
    <xf numFmtId="0" fontId="1" fillId="0" borderId="20" xfId="0" applyFont="1" applyBorder="1" applyAlignment="1" applyProtection="1">
      <alignment horizontal="right" vertical="top"/>
      <protection locked="0"/>
    </xf>
    <xf numFmtId="0" fontId="0" fillId="0" borderId="39" xfId="0" applyFont="1" applyBorder="1" applyAlignment="1" applyProtection="1">
      <alignment horizontal="justify" vertical="top" wrapText="1"/>
      <protection locked="0"/>
    </xf>
    <xf numFmtId="0" fontId="11" fillId="0" borderId="2" xfId="0" applyFont="1" applyBorder="1" applyProtection="1">
      <protection locked="0"/>
    </xf>
    <xf numFmtId="0" fontId="11" fillId="0" borderId="40" xfId="0" applyFont="1" applyBorder="1" applyProtection="1">
      <protection locked="0"/>
    </xf>
    <xf numFmtId="0" fontId="0" fillId="0" borderId="40" xfId="0" applyBorder="1" applyProtection="1">
      <protection locked="0"/>
    </xf>
    <xf numFmtId="49" fontId="12" fillId="2" borderId="7" xfId="0" applyNumberFormat="1" applyFont="1" applyFill="1" applyBorder="1" applyAlignment="1" applyProtection="1">
      <alignment horizontal="right" wrapText="1"/>
      <protection locked="0"/>
    </xf>
    <xf numFmtId="0" fontId="0" fillId="0" borderId="26" xfId="0" applyBorder="1" applyProtection="1">
      <protection locked="0"/>
    </xf>
    <xf numFmtId="2" fontId="11" fillId="0" borderId="31" xfId="0" applyNumberFormat="1" applyFont="1" applyFill="1" applyBorder="1" applyAlignment="1" applyProtection="1">
      <alignment horizontal="right"/>
      <protection locked="0"/>
    </xf>
    <xf numFmtId="2" fontId="11" fillId="0" borderId="31" xfId="0" applyNumberFormat="1" applyFont="1" applyBorder="1" applyAlignment="1" applyProtection="1">
      <alignment horizontal="right"/>
      <protection locked="0"/>
    </xf>
    <xf numFmtId="2" fontId="11" fillId="0" borderId="27" xfId="0" applyNumberFormat="1" applyFont="1" applyBorder="1" applyAlignment="1" applyProtection="1">
      <alignment horizontal="right"/>
      <protection locked="0"/>
    </xf>
    <xf numFmtId="2" fontId="11" fillId="0" borderId="29" xfId="0" applyNumberFormat="1" applyFont="1" applyBorder="1" applyAlignment="1" applyProtection="1">
      <alignment horizontal="right"/>
      <protection locked="0"/>
    </xf>
    <xf numFmtId="0" fontId="10" fillId="0" borderId="41" xfId="0" applyFont="1" applyBorder="1" applyAlignment="1" applyProtection="1">
      <alignment horizontal="left"/>
      <protection locked="0"/>
    </xf>
    <xf numFmtId="49" fontId="12" fillId="2" borderId="1" xfId="0" applyNumberFormat="1" applyFont="1" applyFill="1" applyBorder="1" applyAlignment="1" applyProtection="1">
      <alignment horizontal="right" wrapText="1"/>
      <protection locked="0"/>
    </xf>
    <xf numFmtId="0" fontId="7" fillId="0" borderId="42" xfId="0" applyFont="1" applyBorder="1" applyProtection="1">
      <protection locked="0"/>
    </xf>
    <xf numFmtId="2" fontId="7" fillId="0" borderId="43" xfId="0" applyNumberFormat="1" applyFont="1" applyBorder="1" applyAlignment="1" applyProtection="1">
      <alignment horizontal="right"/>
      <protection locked="0"/>
    </xf>
    <xf numFmtId="0" fontId="10" fillId="0" borderId="43" xfId="0" applyFont="1" applyBorder="1" applyProtection="1">
      <protection locked="0"/>
    </xf>
    <xf numFmtId="2" fontId="1" fillId="0" borderId="35" xfId="0" applyNumberFormat="1" applyFont="1" applyBorder="1" applyAlignment="1" applyProtection="1">
      <alignment horizontal="right"/>
      <protection locked="0"/>
    </xf>
    <xf numFmtId="0" fontId="17" fillId="0" borderId="5" xfId="0" applyFont="1" applyBorder="1" applyAlignment="1">
      <alignment horizontal="left" shrinkToFit="1"/>
    </xf>
    <xf numFmtId="2" fontId="7" fillId="0" borderId="2" xfId="0" applyNumberFormat="1" applyFont="1" applyBorder="1" applyAlignment="1" applyProtection="1">
      <alignment horizontal="right"/>
      <protection locked="0"/>
    </xf>
    <xf numFmtId="0" fontId="10" fillId="0" borderId="0" xfId="0" applyFont="1" applyBorder="1" applyProtection="1">
      <protection locked="0"/>
    </xf>
    <xf numFmtId="2" fontId="0" fillId="0" borderId="34" xfId="0" applyNumberFormat="1" applyBorder="1" applyAlignment="1" applyProtection="1">
      <alignment horizontal="right"/>
      <protection locked="0"/>
    </xf>
    <xf numFmtId="0" fontId="11" fillId="0" borderId="0" xfId="0" applyFont="1" applyBorder="1" applyProtection="1">
      <protection locked="0"/>
    </xf>
    <xf numFmtId="0" fontId="11" fillId="0" borderId="28" xfId="0" applyNumberFormat="1" applyFont="1" applyBorder="1" applyAlignment="1" applyProtection="1">
      <alignment horizontal="right"/>
      <protection locked="0"/>
    </xf>
    <xf numFmtId="2" fontId="11" fillId="0" borderId="28" xfId="0" applyNumberFormat="1" applyFont="1" applyFill="1" applyBorder="1" applyAlignment="1" applyProtection="1">
      <alignment horizontal="right"/>
      <protection locked="0"/>
    </xf>
    <xf numFmtId="2" fontId="11" fillId="0" borderId="26" xfId="0" applyNumberFormat="1" applyFont="1" applyBorder="1" applyAlignment="1" applyProtection="1">
      <alignment horizontal="right"/>
      <protection locked="0"/>
    </xf>
    <xf numFmtId="0" fontId="11" fillId="0" borderId="29" xfId="0" applyFont="1" applyBorder="1" applyProtection="1">
      <protection locked="0"/>
    </xf>
    <xf numFmtId="49" fontId="12" fillId="2" borderId="30" xfId="0" applyNumberFormat="1" applyFont="1" applyFill="1" applyBorder="1" applyAlignment="1" applyProtection="1">
      <alignment horizontal="right" wrapText="1"/>
      <protection locked="0"/>
    </xf>
    <xf numFmtId="0" fontId="11" fillId="0" borderId="44" xfId="0" applyFont="1" applyBorder="1" applyProtection="1">
      <protection locked="0"/>
    </xf>
    <xf numFmtId="0" fontId="11" fillId="0" borderId="45" xfId="0" applyFont="1" applyBorder="1" applyProtection="1">
      <protection locked="0"/>
    </xf>
    <xf numFmtId="0" fontId="10" fillId="0" borderId="45" xfId="0" applyFont="1" applyBorder="1" applyAlignment="1" applyProtection="1">
      <alignment horizontal="left"/>
      <protection locked="0"/>
    </xf>
    <xf numFmtId="0" fontId="7" fillId="0" borderId="46" xfId="0" applyFont="1" applyBorder="1" applyProtection="1">
      <protection locked="0"/>
    </xf>
    <xf numFmtId="2" fontId="7" fillId="0" borderId="0" xfId="0" applyNumberFormat="1" applyFont="1" applyBorder="1" applyAlignment="1" applyProtection="1">
      <alignment horizontal="right"/>
      <protection locked="0"/>
    </xf>
    <xf numFmtId="2" fontId="0" fillId="0" borderId="3" xfId="0" applyNumberFormat="1" applyBorder="1" applyAlignment="1" applyProtection="1">
      <alignment horizontal="right"/>
      <protection locked="0"/>
    </xf>
    <xf numFmtId="0" fontId="10" fillId="0" borderId="33" xfId="0" applyFont="1" applyBorder="1" applyProtection="1">
      <protection locked="0"/>
    </xf>
    <xf numFmtId="49" fontId="12" fillId="2" borderId="23" xfId="0" applyNumberFormat="1" applyFont="1" applyFill="1" applyBorder="1" applyAlignment="1" applyProtection="1">
      <alignment horizontal="right" vertical="top" wrapText="1"/>
      <protection locked="0"/>
    </xf>
    <xf numFmtId="0" fontId="0" fillId="0" borderId="24" xfId="0" applyFont="1" applyBorder="1" applyAlignment="1" applyProtection="1">
      <alignment horizontal="justify" vertical="top" wrapText="1"/>
      <protection locked="0"/>
    </xf>
    <xf numFmtId="49" fontId="12" fillId="2" borderId="25" xfId="0" applyNumberFormat="1" applyFont="1" applyFill="1" applyBorder="1" applyAlignment="1" applyProtection="1">
      <alignment horizontal="right" vertical="top" wrapText="1"/>
      <protection locked="0"/>
    </xf>
    <xf numFmtId="2" fontId="17" fillId="0" borderId="26" xfId="0" applyNumberFormat="1" applyFont="1" applyBorder="1" applyAlignment="1" applyProtection="1">
      <alignment horizontal="right" vertical="top"/>
      <protection locked="0"/>
    </xf>
    <xf numFmtId="0" fontId="0" fillId="0" borderId="27" xfId="0" applyFont="1" applyBorder="1" applyAlignment="1" applyProtection="1">
      <alignment horizontal="justify" vertical="top" wrapText="1"/>
      <protection locked="0"/>
    </xf>
    <xf numFmtId="2" fontId="0" fillId="0" borderId="37" xfId="0" applyNumberFormat="1" applyBorder="1" applyAlignment="1" applyProtection="1">
      <alignment horizontal="right"/>
      <protection locked="0"/>
    </xf>
    <xf numFmtId="0" fontId="11" fillId="0" borderId="36" xfId="0" applyFont="1" applyBorder="1" applyProtection="1">
      <protection locked="0"/>
    </xf>
    <xf numFmtId="0" fontId="10" fillId="0" borderId="47" xfId="0" applyFont="1" applyBorder="1" applyAlignment="1" applyProtection="1">
      <alignment horizontal="left"/>
      <protection locked="0"/>
    </xf>
    <xf numFmtId="2" fontId="0" fillId="0" borderId="48" xfId="0" applyNumberFormat="1" applyBorder="1" applyAlignment="1" applyProtection="1">
      <alignment horizontal="right"/>
      <protection locked="0"/>
    </xf>
    <xf numFmtId="0" fontId="18" fillId="0" borderId="48" xfId="0" applyFont="1" applyBorder="1" applyProtection="1">
      <protection locked="0"/>
    </xf>
    <xf numFmtId="2" fontId="1" fillId="0" borderId="48" xfId="0" applyNumberFormat="1" applyFont="1" applyBorder="1" applyAlignment="1" applyProtection="1">
      <alignment horizontal="right"/>
      <protection locked="0"/>
    </xf>
    <xf numFmtId="0" fontId="17" fillId="0" borderId="49" xfId="0" applyFont="1" applyBorder="1" applyAlignment="1">
      <alignment horizontal="left" shrinkToFit="1"/>
    </xf>
    <xf numFmtId="2" fontId="0" fillId="0" borderId="0" xfId="0" applyNumberFormat="1" applyBorder="1" applyAlignment="1" applyProtection="1">
      <alignment horizontal="right"/>
      <protection locked="0"/>
    </xf>
    <xf numFmtId="0" fontId="18" fillId="0" borderId="0" xfId="0" applyFont="1" applyBorder="1" applyProtection="1">
      <protection locked="0"/>
    </xf>
    <xf numFmtId="2" fontId="1" fillId="0" borderId="0" xfId="0" applyNumberFormat="1" applyFont="1" applyBorder="1" applyAlignment="1" applyProtection="1">
      <alignment horizontal="right"/>
      <protection locked="0"/>
    </xf>
    <xf numFmtId="0" fontId="0" fillId="0" borderId="15" xfId="0" applyBorder="1" applyAlignment="1">
      <alignment horizontal="justify" vertical="top" wrapText="1"/>
    </xf>
    <xf numFmtId="0" fontId="0" fillId="0" borderId="50" xfId="0" applyBorder="1" applyAlignment="1">
      <alignment horizontal="justify" vertical="top" wrapText="1"/>
    </xf>
    <xf numFmtId="0" fontId="11" fillId="0" borderId="32" xfId="0" applyFont="1" applyBorder="1" applyProtection="1">
      <protection locked="0"/>
    </xf>
    <xf numFmtId="0" fontId="11" fillId="0" borderId="33" xfId="0" applyFont="1" applyBorder="1" applyProtection="1">
      <protection locked="0"/>
    </xf>
    <xf numFmtId="0" fontId="1" fillId="0" borderId="18" xfId="0" applyFont="1" applyBorder="1" applyAlignment="1" applyProtection="1">
      <alignment horizontal="right" vertical="top"/>
      <protection locked="0"/>
    </xf>
    <xf numFmtId="49" fontId="12" fillId="2" borderId="35" xfId="0" applyNumberFormat="1" applyFont="1" applyFill="1" applyBorder="1" applyAlignment="1" applyProtection="1">
      <alignment horizontal="right" vertical="top" wrapText="1"/>
      <protection locked="0"/>
    </xf>
    <xf numFmtId="0" fontId="0" fillId="0" borderId="20" xfId="0" applyFont="1" applyBorder="1" applyAlignment="1" applyProtection="1">
      <alignment horizontal="justify" vertical="top" wrapText="1"/>
      <protection locked="0"/>
    </xf>
    <xf numFmtId="2" fontId="11" fillId="0" borderId="26" xfId="0" applyNumberFormat="1" applyFont="1" applyFill="1" applyBorder="1" applyAlignment="1" applyProtection="1">
      <alignment horizontal="right"/>
      <protection locked="0"/>
    </xf>
    <xf numFmtId="2" fontId="11" fillId="0" borderId="44" xfId="0" applyNumberFormat="1" applyFont="1" applyBorder="1" applyAlignment="1" applyProtection="1">
      <alignment horizontal="right"/>
      <protection locked="0"/>
    </xf>
    <xf numFmtId="0" fontId="10" fillId="0" borderId="44" xfId="0" applyFont="1" applyBorder="1" applyAlignment="1" applyProtection="1">
      <alignment horizontal="left"/>
      <protection locked="0"/>
    </xf>
    <xf numFmtId="0" fontId="0" fillId="0" borderId="26" xfId="0" applyFont="1" applyBorder="1" applyAlignment="1" applyProtection="1">
      <alignment horizontal="justify" vertical="top" wrapText="1"/>
      <protection locked="0"/>
    </xf>
    <xf numFmtId="2" fontId="17" fillId="0" borderId="18" xfId="0" applyNumberFormat="1" applyFont="1" applyBorder="1" applyAlignment="1" applyProtection="1">
      <alignment horizontal="right" vertical="top"/>
      <protection locked="0"/>
    </xf>
    <xf numFmtId="0" fontId="0" fillId="0" borderId="15" xfId="0" applyFont="1" applyBorder="1" applyAlignment="1" applyProtection="1">
      <alignment horizontal="justify" vertical="top" wrapText="1"/>
      <protection locked="0"/>
    </xf>
    <xf numFmtId="0" fontId="11" fillId="0" borderId="29" xfId="0" applyFont="1" applyBorder="1" applyAlignment="1" applyProtection="1">
      <alignment horizontal="right"/>
      <protection locked="0"/>
    </xf>
    <xf numFmtId="2" fontId="11" fillId="0" borderId="32" xfId="0" applyNumberFormat="1" applyFont="1" applyBorder="1" applyAlignment="1" applyProtection="1">
      <alignment horizontal="right"/>
      <protection locked="0"/>
    </xf>
    <xf numFmtId="0" fontId="10" fillId="0" borderId="33" xfId="0" applyFont="1" applyBorder="1" applyAlignment="1" applyProtection="1">
      <alignment horizontal="left"/>
      <protection locked="0"/>
    </xf>
    <xf numFmtId="0" fontId="0" fillId="0" borderId="51" xfId="0" applyBorder="1" applyAlignment="1">
      <alignment horizontal="justify" vertical="top" wrapText="1"/>
    </xf>
    <xf numFmtId="0" fontId="0" fillId="0" borderId="27" xfId="0" applyBorder="1" applyAlignment="1">
      <alignment horizontal="justify" vertical="top" wrapText="1"/>
    </xf>
    <xf numFmtId="0" fontId="0" fillId="0" borderId="52" xfId="0" applyBorder="1" applyAlignment="1">
      <alignment horizontal="justify" vertical="top" wrapText="1"/>
    </xf>
    <xf numFmtId="0" fontId="0" fillId="0" borderId="29" xfId="0" applyBorder="1" applyAlignment="1" applyProtection="1">
      <alignment horizontal="left" vertical="top" wrapText="1"/>
      <protection locked="0"/>
    </xf>
    <xf numFmtId="0" fontId="17" fillId="0" borderId="49" xfId="0" applyFont="1" applyBorder="1" applyAlignment="1">
      <alignment horizontal="left" vertical="top" shrinkToFit="1"/>
    </xf>
    <xf numFmtId="0" fontId="0" fillId="0" borderId="53" xfId="0" applyBorder="1" applyAlignment="1">
      <alignment horizontal="justify" vertical="top" wrapText="1"/>
    </xf>
    <xf numFmtId="2" fontId="17" fillId="0" borderId="27" xfId="0" applyNumberFormat="1" applyFont="1" applyBorder="1" applyAlignment="1" applyProtection="1">
      <alignment horizontal="right" vertical="top"/>
      <protection locked="0"/>
    </xf>
    <xf numFmtId="49" fontId="12" fillId="2" borderId="20" xfId="0" applyNumberFormat="1" applyFont="1" applyFill="1" applyBorder="1" applyAlignment="1" applyProtection="1">
      <alignment horizontal="right" wrapText="1"/>
      <protection locked="0"/>
    </xf>
    <xf numFmtId="0" fontId="0" fillId="0" borderId="5"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44" xfId="0" applyFont="1" applyBorder="1" applyAlignment="1" applyProtection="1">
      <alignment horizontal="justify" vertical="top" wrapText="1"/>
      <protection locked="0"/>
    </xf>
    <xf numFmtId="0" fontId="0" fillId="0" borderId="45" xfId="0" applyFont="1" applyBorder="1" applyAlignment="1" applyProtection="1">
      <alignment horizontal="justify" vertical="top" wrapText="1"/>
      <protection locked="0"/>
    </xf>
    <xf numFmtId="2" fontId="7" fillId="0" borderId="54" xfId="0" applyNumberFormat="1" applyFont="1" applyBorder="1" applyAlignment="1" applyProtection="1">
      <alignment horizontal="right"/>
      <protection locked="0"/>
    </xf>
    <xf numFmtId="0" fontId="10" fillId="0" borderId="54" xfId="0" applyFont="1" applyBorder="1" applyProtection="1">
      <protection locked="0"/>
    </xf>
    <xf numFmtId="0" fontId="11" fillId="0" borderId="26" xfId="0" applyNumberFormat="1" applyFont="1" applyBorder="1" applyAlignment="1" applyProtection="1">
      <alignment horizontal="justify" vertical="top" wrapText="1"/>
      <protection locked="0"/>
    </xf>
    <xf numFmtId="0" fontId="11" fillId="0" borderId="26" xfId="0" applyFont="1" applyFill="1" applyBorder="1" applyAlignment="1" applyProtection="1">
      <alignment horizontal="justify" vertical="top" wrapText="1"/>
      <protection locked="0"/>
    </xf>
    <xf numFmtId="0" fontId="11" fillId="0" borderId="26" xfId="0" applyFont="1" applyBorder="1" applyAlignment="1" applyProtection="1">
      <alignment horizontal="justify" vertical="top" wrapText="1"/>
      <protection locked="0"/>
    </xf>
    <xf numFmtId="0" fontId="11" fillId="0" borderId="53" xfId="0" applyFont="1" applyBorder="1" applyAlignment="1" applyProtection="1">
      <alignment horizontal="justify" vertical="top" wrapText="1"/>
      <protection locked="0"/>
    </xf>
    <xf numFmtId="0" fontId="11" fillId="0" borderId="27" xfId="0" applyNumberFormat="1" applyFont="1" applyBorder="1" applyAlignment="1" applyProtection="1">
      <alignment horizontal="justify" vertical="top" wrapText="1"/>
      <protection locked="0"/>
    </xf>
    <xf numFmtId="0" fontId="11" fillId="0" borderId="27" xfId="0" applyFont="1" applyFill="1" applyBorder="1" applyAlignment="1" applyProtection="1">
      <alignment horizontal="justify" vertical="top" wrapText="1"/>
      <protection locked="0"/>
    </xf>
    <xf numFmtId="0" fontId="11" fillId="0" borderId="27" xfId="0" applyFont="1" applyBorder="1" applyAlignment="1" applyProtection="1">
      <alignment horizontal="justify" vertical="top" wrapText="1"/>
      <protection locked="0"/>
    </xf>
    <xf numFmtId="0" fontId="11" fillId="0" borderId="52" xfId="0" applyFont="1" applyBorder="1" applyAlignment="1" applyProtection="1">
      <alignment horizontal="justify" vertical="top" wrapText="1"/>
      <protection locked="0"/>
    </xf>
    <xf numFmtId="0" fontId="0" fillId="0" borderId="0" xfId="0" applyFont="1" applyBorder="1" applyAlignment="1" applyProtection="1">
      <alignment horizontal="justify" vertical="top" wrapText="1"/>
      <protection locked="0"/>
    </xf>
    <xf numFmtId="0" fontId="0" fillId="0" borderId="40" xfId="0" applyBorder="1" applyAlignment="1">
      <alignment horizontal="justify" vertical="top" wrapText="1"/>
    </xf>
    <xf numFmtId="49" fontId="12" fillId="2" borderId="55" xfId="0" applyNumberFormat="1" applyFont="1" applyFill="1" applyBorder="1" applyAlignment="1" applyProtection="1">
      <alignment horizontal="right" wrapText="1"/>
      <protection locked="0"/>
    </xf>
    <xf numFmtId="0" fontId="6" fillId="0" borderId="0" xfId="1" applyFont="1" applyFill="1" applyBorder="1" applyAlignment="1" applyProtection="1">
      <alignment horizontal="center" wrapText="1"/>
    </xf>
    <xf numFmtId="0" fontId="16" fillId="0" borderId="0" xfId="1" applyFont="1" applyBorder="1" applyAlignment="1">
      <alignment horizontal="center" textRotation="90"/>
    </xf>
    <xf numFmtId="0" fontId="7" fillId="0" borderId="0" xfId="1" applyFont="1" applyBorder="1" applyAlignment="1">
      <alignment horizontal="center"/>
    </xf>
    <xf numFmtId="0" fontId="16" fillId="0" borderId="0" xfId="1" applyFont="1" applyBorder="1" applyAlignment="1">
      <alignment horizontal="left"/>
    </xf>
    <xf numFmtId="0" fontId="19" fillId="0" borderId="11" xfId="1" applyFont="1" applyBorder="1" applyAlignment="1">
      <alignment horizontal="left"/>
    </xf>
    <xf numFmtId="4" fontId="20" fillId="0" borderId="11" xfId="1" applyNumberFormat="1" applyFont="1" applyFill="1" applyBorder="1" applyAlignment="1" applyProtection="1">
      <alignment horizontal="right"/>
    </xf>
    <xf numFmtId="0" fontId="6" fillId="0" borderId="0" xfId="1" applyFont="1" applyFill="1" applyBorder="1" applyAlignment="1" applyProtection="1">
      <alignment horizontal="center" vertical="center" wrapText="1"/>
    </xf>
    <xf numFmtId="0" fontId="19" fillId="0" borderId="12" xfId="1" applyFont="1" applyBorder="1" applyAlignment="1" applyProtection="1">
      <alignment horizontal="right"/>
      <protection locked="0"/>
    </xf>
    <xf numFmtId="0" fontId="11" fillId="0" borderId="10" xfId="1" applyFont="1" applyBorder="1" applyAlignment="1">
      <alignment horizontal="left"/>
    </xf>
    <xf numFmtId="0" fontId="11" fillId="0" borderId="56" xfId="1" applyFont="1" applyBorder="1" applyAlignment="1">
      <alignment horizontal="left"/>
    </xf>
    <xf numFmtId="0" fontId="19" fillId="0" borderId="12" xfId="1" applyFont="1" applyBorder="1" applyAlignment="1">
      <alignment horizontal="right"/>
    </xf>
    <xf numFmtId="0" fontId="19" fillId="0" borderId="10" xfId="1" applyFont="1" applyFill="1" applyBorder="1" applyAlignment="1" applyProtection="1">
      <alignment horizontal="left"/>
    </xf>
    <xf numFmtId="0" fontId="19" fillId="0" borderId="56" xfId="1" applyFont="1" applyFill="1" applyBorder="1" applyAlignment="1" applyProtection="1">
      <alignment horizontal="left"/>
    </xf>
    <xf numFmtId="0" fontId="19" fillId="0" borderId="11" xfId="1" applyFont="1" applyBorder="1" applyAlignment="1">
      <alignment horizontal="left" wrapText="1"/>
    </xf>
    <xf numFmtId="0" fontId="20" fillId="0" borderId="11" xfId="1" applyFont="1" applyBorder="1" applyAlignment="1">
      <alignment horizontal="left"/>
    </xf>
    <xf numFmtId="0" fontId="6" fillId="0" borderId="9" xfId="1" applyFont="1" applyBorder="1" applyAlignment="1">
      <alignment horizontal="right" wrapText="1"/>
    </xf>
    <xf numFmtId="4" fontId="15" fillId="0" borderId="9" xfId="1" applyNumberFormat="1" applyFont="1" applyBorder="1"/>
    <xf numFmtId="0" fontId="15" fillId="0" borderId="12" xfId="0" applyFont="1" applyBorder="1" applyAlignment="1" applyProtection="1">
      <alignment horizontal="left" vertical="top" wrapText="1"/>
      <protection locked="0"/>
    </xf>
    <xf numFmtId="0" fontId="21" fillId="0" borderId="10" xfId="0" applyFont="1" applyBorder="1" applyAlignment="1">
      <alignment horizontal="left" vertical="top" wrapText="1"/>
    </xf>
    <xf numFmtId="0" fontId="21" fillId="0" borderId="56"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790575</xdr:colOff>
          <xdr:row>3</xdr:row>
          <xdr:rowOff>38100</xdr:rowOff>
        </xdr:from>
        <xdr:to>
          <xdr:col>10</xdr:col>
          <xdr:colOff>200025</xdr:colOff>
          <xdr:row>15</xdr:row>
          <xdr:rowOff>114300</xdr:rowOff>
        </xdr:to>
        <xdr:sp macro="" textlink="">
          <xdr:nvSpPr>
            <xdr:cNvPr id="2" name="lblAutoItem" hidden="1">
              <a:extLst>
                <a:ext uri="{63B3BB69-23CF-44E3-9099-C40C66FF867C}">
                  <a14:compatExt spid="_x0000_s1025"/>
                </a:ext>
              </a:extLst>
            </xdr:cNvPr>
            <xdr:cNvSpPr/>
          </xdr:nvSpPr>
          <xdr:spPr>
            <a:xfrm>
              <a:off x="0" y="0"/>
              <a:ext cx="0" cy="0"/>
            </a:xfrm>
            <a:prstGeom prst="rect">
              <a:avLst/>
            </a:prstGeom>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420"/>
  <sheetViews>
    <sheetView tabSelected="1" workbookViewId="0">
      <selection activeCell="O16" sqref="O16"/>
    </sheetView>
  </sheetViews>
  <sheetFormatPr defaultColWidth="8.85546875" defaultRowHeight="15" x14ac:dyDescent="0.25"/>
  <cols>
    <col min="1" max="1" width="8.5703125" style="19" customWidth="1"/>
    <col min="2" max="2" width="5.140625" style="11" customWidth="1"/>
    <col min="3" max="3" width="18.42578125" style="24" customWidth="1"/>
    <col min="4" max="4" width="5.42578125" style="25" customWidth="1"/>
    <col min="5" max="5" width="7.5703125" style="26" customWidth="1"/>
    <col min="6" max="7" width="7" style="27" customWidth="1"/>
    <col min="8" max="8" width="9.140625" style="27" customWidth="1"/>
    <col min="9" max="9" width="4.42578125" style="27" customWidth="1"/>
    <col min="10" max="10" width="10.5703125" style="11" customWidth="1"/>
    <col min="11" max="11" width="6" style="11" customWidth="1"/>
    <col min="12" max="12" width="13.5703125" style="11" customWidth="1"/>
    <col min="13" max="137" width="8.85546875" style="10"/>
    <col min="138" max="16384" width="8.85546875" style="11"/>
  </cols>
  <sheetData>
    <row r="1" spans="1:137" s="2" customFormat="1" ht="30.6" customHeight="1" x14ac:dyDescent="0.2">
      <c r="A1" s="1" t="s">
        <v>0</v>
      </c>
      <c r="C1" s="3" t="s">
        <v>1</v>
      </c>
      <c r="D1" s="3"/>
      <c r="E1" s="3"/>
      <c r="F1" s="3"/>
      <c r="G1" s="3"/>
      <c r="H1" s="3"/>
      <c r="I1" s="3"/>
      <c r="J1" s="3"/>
      <c r="K1" s="3"/>
    </row>
    <row r="2" spans="1:137" ht="15.75" x14ac:dyDescent="0.25">
      <c r="A2" s="4"/>
      <c r="B2" s="5"/>
      <c r="C2" s="6" t="s">
        <v>2</v>
      </c>
      <c r="D2" s="7"/>
      <c r="E2" s="8"/>
      <c r="F2" s="8"/>
      <c r="G2" s="8"/>
      <c r="H2" s="8"/>
      <c r="I2" s="8"/>
      <c r="J2" s="8"/>
      <c r="K2" s="8"/>
      <c r="L2" s="9" t="s">
        <v>3</v>
      </c>
    </row>
    <row r="3" spans="1:137" ht="45" customHeight="1" x14ac:dyDescent="0.25">
      <c r="A3" s="4"/>
      <c r="B3" s="5"/>
      <c r="C3" s="12" t="s">
        <v>4</v>
      </c>
      <c r="D3" s="13"/>
      <c r="E3" s="13"/>
      <c r="F3" s="13"/>
      <c r="G3" s="13"/>
      <c r="H3" s="13"/>
      <c r="I3" s="13"/>
      <c r="J3" s="13"/>
      <c r="K3" s="14"/>
      <c r="L3" s="9"/>
    </row>
    <row r="4" spans="1:137" ht="19.350000000000001" customHeight="1" x14ac:dyDescent="0.25">
      <c r="A4" s="15"/>
      <c r="B4" s="5"/>
      <c r="C4" s="16" t="s">
        <v>5</v>
      </c>
      <c r="D4" s="17"/>
      <c r="E4" s="17"/>
      <c r="F4" s="17"/>
      <c r="G4" s="17"/>
      <c r="H4" s="17"/>
      <c r="I4" s="17"/>
      <c r="J4" s="18"/>
      <c r="K4" s="18"/>
      <c r="L4" s="9"/>
    </row>
    <row r="5" spans="1:137" ht="33.6" hidden="1" customHeight="1" x14ac:dyDescent="0.25">
      <c r="C5" s="20"/>
      <c r="D5" s="21"/>
      <c r="E5" s="21"/>
      <c r="F5" s="21"/>
      <c r="G5" s="21"/>
      <c r="H5" s="21"/>
      <c r="I5" s="21"/>
      <c r="J5" s="22"/>
      <c r="K5" s="22"/>
    </row>
    <row r="6" spans="1:137" ht="15.75" hidden="1" x14ac:dyDescent="0.25">
      <c r="C6" s="20"/>
      <c r="D6" s="21"/>
      <c r="E6" s="21"/>
      <c r="F6" s="21"/>
      <c r="G6" s="21"/>
      <c r="H6" s="21"/>
      <c r="I6" s="21"/>
      <c r="J6" s="22"/>
      <c r="K6" s="22"/>
    </row>
    <row r="7" spans="1:137" ht="15.75" hidden="1" x14ac:dyDescent="0.25">
      <c r="C7" s="20"/>
      <c r="D7" s="21"/>
      <c r="E7" s="21"/>
      <c r="F7" s="21"/>
      <c r="G7" s="21"/>
      <c r="H7" s="21"/>
      <c r="I7" s="21"/>
      <c r="J7" s="22"/>
      <c r="K7" s="22"/>
    </row>
    <row r="8" spans="1:137" ht="15.75" hidden="1" x14ac:dyDescent="0.25">
      <c r="A8" s="23"/>
      <c r="C8" s="20"/>
      <c r="D8" s="21"/>
      <c r="E8" s="21"/>
      <c r="F8" s="21"/>
      <c r="G8" s="21"/>
      <c r="H8" s="21"/>
      <c r="I8" s="21"/>
      <c r="J8" s="22"/>
      <c r="K8" s="22"/>
    </row>
    <row r="9" spans="1:137" ht="15.75" hidden="1" x14ac:dyDescent="0.25">
      <c r="C9" s="20"/>
      <c r="D9" s="21"/>
      <c r="E9" s="21"/>
      <c r="F9" s="21"/>
      <c r="G9" s="21"/>
      <c r="H9" s="21"/>
      <c r="I9" s="21"/>
      <c r="J9" s="22"/>
      <c r="K9" s="22"/>
    </row>
    <row r="10" spans="1:137" hidden="1" x14ac:dyDescent="0.25"/>
    <row r="11" spans="1:137" hidden="1" x14ac:dyDescent="0.25"/>
    <row r="12" spans="1:137" x14ac:dyDescent="0.25">
      <c r="A12" s="28" t="s">
        <v>6</v>
      </c>
      <c r="B12" s="29" t="s">
        <v>7</v>
      </c>
      <c r="C12" s="30" t="s">
        <v>8</v>
      </c>
      <c r="D12" s="30"/>
      <c r="E12" s="30"/>
      <c r="F12" s="30"/>
      <c r="G12" s="30"/>
      <c r="H12" s="31" t="s">
        <v>9</v>
      </c>
      <c r="I12" s="32"/>
      <c r="J12" s="33" t="s">
        <v>10</v>
      </c>
      <c r="K12" s="33" t="s">
        <v>11</v>
      </c>
      <c r="L12" s="33" t="s">
        <v>12</v>
      </c>
    </row>
    <row r="13" spans="1:137" s="45" customFormat="1" ht="41.25" x14ac:dyDescent="0.25">
      <c r="A13" s="34"/>
      <c r="B13" s="35"/>
      <c r="C13" s="36" t="s">
        <v>13</v>
      </c>
      <c r="D13" s="37" t="s">
        <v>14</v>
      </c>
      <c r="E13" s="38" t="s">
        <v>15</v>
      </c>
      <c r="F13" s="37" t="s">
        <v>16</v>
      </c>
      <c r="G13" s="39" t="s">
        <v>17</v>
      </c>
      <c r="H13" s="40"/>
      <c r="I13" s="41"/>
      <c r="J13" s="42"/>
      <c r="K13" s="42"/>
      <c r="L13" s="42"/>
      <c r="M13" s="43"/>
      <c r="N13" s="43"/>
      <c r="O13" s="43"/>
      <c r="P13" s="43"/>
      <c r="Q13" s="43"/>
      <c r="R13" s="43"/>
      <c r="S13" s="43"/>
      <c r="T13" s="43"/>
      <c r="U13" s="43"/>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row>
    <row r="14" spans="1:137" s="45" customFormat="1" hidden="1" x14ac:dyDescent="0.25">
      <c r="A14" s="46" t="s">
        <v>18</v>
      </c>
      <c r="B14" s="47"/>
      <c r="C14" s="48"/>
      <c r="D14"/>
      <c r="E14"/>
      <c r="F14"/>
      <c r="G14"/>
      <c r="H14" s="49"/>
      <c r="I14" s="50"/>
      <c r="J14" s="51"/>
      <c r="K14" s="51"/>
      <c r="L14" s="51"/>
      <c r="M14" s="43"/>
      <c r="N14" s="43"/>
      <c r="O14" s="43"/>
      <c r="P14" s="43"/>
      <c r="Q14" s="43"/>
      <c r="R14" s="43"/>
      <c r="S14" s="43"/>
      <c r="T14" s="43"/>
      <c r="U14" s="43"/>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row>
    <row r="15" spans="1:137" s="45" customFormat="1" ht="12.75" customHeight="1" x14ac:dyDescent="0.25">
      <c r="A15" s="52"/>
      <c r="B15" s="53"/>
      <c r="C15" s="54" t="s">
        <v>19</v>
      </c>
      <c r="D15" s="55"/>
      <c r="E15" s="55"/>
      <c r="F15" s="55"/>
      <c r="G15" s="55"/>
      <c r="H15" s="49"/>
      <c r="I15" s="50"/>
      <c r="J15" s="51"/>
      <c r="K15" s="51"/>
      <c r="L15" s="51"/>
      <c r="M15" s="43"/>
      <c r="N15" s="43"/>
      <c r="O15" s="43"/>
      <c r="P15" s="43"/>
      <c r="Q15" s="43"/>
      <c r="R15" s="43"/>
      <c r="S15" s="43"/>
      <c r="T15" s="43"/>
      <c r="U15" s="43"/>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row>
    <row r="16" spans="1:137" ht="125.1" customHeight="1" x14ac:dyDescent="0.25">
      <c r="A16" s="56" t="s">
        <v>20</v>
      </c>
      <c r="B16" s="57">
        <v>1</v>
      </c>
      <c r="C16" s="58" t="s">
        <v>21</v>
      </c>
      <c r="D16" s="59"/>
      <c r="E16" s="59"/>
      <c r="F16" s="59"/>
      <c r="G16" s="60"/>
      <c r="H16" s="49"/>
      <c r="I16" s="50"/>
      <c r="J16" s="51"/>
      <c r="K16" s="51"/>
      <c r="L16" s="51"/>
    </row>
    <row r="17" spans="1:12" s="11" customFormat="1" x14ac:dyDescent="0.25">
      <c r="A17" s="61" t="s">
        <v>22</v>
      </c>
      <c r="B17" s="62">
        <f>ROUND($B$16 + 0.01,2)</f>
        <v>1.01</v>
      </c>
      <c r="C17" s="63" t="s">
        <v>23</v>
      </c>
      <c r="D17" s="64"/>
      <c r="E17" s="64"/>
      <c r="F17" s="64"/>
      <c r="G17" s="65"/>
      <c r="H17" s="49"/>
      <c r="I17" s="50"/>
      <c r="J17" s="51"/>
      <c r="K17" s="51"/>
      <c r="L17" s="51"/>
    </row>
    <row r="18" spans="1:12" s="11" customFormat="1" x14ac:dyDescent="0.25">
      <c r="A18" s="66"/>
      <c r="B18" s="67"/>
      <c r="C18" s="48"/>
      <c r="D18" s="68">
        <v>6</v>
      </c>
      <c r="E18" s="69">
        <v>1.2</v>
      </c>
      <c r="F18" s="69">
        <v>1.2</v>
      </c>
      <c r="G18" s="69">
        <v>1</v>
      </c>
      <c r="H18" s="69">
        <f>ROUND(D18*E18*F18*G18,2)</f>
        <v>8.64</v>
      </c>
      <c r="I18" s="70" t="str">
        <f>IF(D18=0,0, IF(E18=0,"No.",IF(F18=0,"M",IF(G18=0,"Sq.M","Cu.M"))))</f>
        <v>Cu.M</v>
      </c>
      <c r="J18" s="51"/>
      <c r="K18" s="51"/>
      <c r="L18" s="51"/>
    </row>
    <row r="19" spans="1:12" s="11" customFormat="1" x14ac:dyDescent="0.25">
      <c r="A19" s="71"/>
      <c r="B19" s="47"/>
      <c r="C19" s="48"/>
      <c r="D19" s="68">
        <v>2</v>
      </c>
      <c r="E19" s="69">
        <v>2.5</v>
      </c>
      <c r="F19" s="69">
        <v>0.38</v>
      </c>
      <c r="G19" s="72">
        <v>0.15</v>
      </c>
      <c r="H19" s="73">
        <f>ROUND(D19*E19*F19*G19,2)</f>
        <v>0.28999999999999998</v>
      </c>
      <c r="I19" s="70" t="str">
        <f>IF(D19=0,0, IF(E19=0,"No.",IF(F19=0,"M",IF(G19=0,"Sq.M","Cu.M"))))</f>
        <v>Cu.M</v>
      </c>
      <c r="J19" s="51"/>
      <c r="K19" s="51"/>
      <c r="L19" s="51"/>
    </row>
    <row r="20" spans="1:12" s="11" customFormat="1" x14ac:dyDescent="0.25">
      <c r="A20" s="71"/>
      <c r="B20" s="47"/>
      <c r="C20" s="48"/>
      <c r="D20" s="74">
        <v>1</v>
      </c>
      <c r="E20" s="75">
        <v>1</v>
      </c>
      <c r="F20" s="75">
        <v>0.38</v>
      </c>
      <c r="G20" s="72">
        <v>0.15</v>
      </c>
      <c r="H20" s="73">
        <f>ROUND(D20*E20*F20*G20,2)</f>
        <v>0.06</v>
      </c>
      <c r="I20" s="70" t="str">
        <f>IF(D20=0,0, IF(E20=0,"No.",IF(F20=0,"M",IF(G20=0,"Sq.M","Cu.M"))))</f>
        <v>Cu.M</v>
      </c>
      <c r="J20" s="51"/>
      <c r="K20" s="51"/>
      <c r="L20" s="51"/>
    </row>
    <row r="21" spans="1:12" s="11" customFormat="1" x14ac:dyDescent="0.25">
      <c r="A21" s="76"/>
      <c r="B21" s="47"/>
      <c r="C21" s="48"/>
      <c r="D21"/>
      <c r="E21"/>
      <c r="F21" s="77"/>
      <c r="G21" s="78" t="s">
        <v>24</v>
      </c>
      <c r="H21" s="79">
        <f>SUM(H13:H20)</f>
        <v>8.99</v>
      </c>
      <c r="I21" s="80" t="s">
        <v>25</v>
      </c>
      <c r="J21" s="81">
        <v>11927</v>
      </c>
      <c r="K21" s="82" t="s">
        <v>26</v>
      </c>
      <c r="L21" s="83">
        <f>ROUND(H21*J21*0.01,2)</f>
        <v>1072.24</v>
      </c>
    </row>
    <row r="22" spans="1:12" s="11" customFormat="1" x14ac:dyDescent="0.25">
      <c r="A22" s="84"/>
      <c r="B22" s="53"/>
      <c r="C22" s="85" t="s">
        <v>27</v>
      </c>
      <c r="D22" s="55"/>
      <c r="E22" s="55"/>
      <c r="F22" s="55"/>
      <c r="G22" s="55"/>
      <c r="H22" s="86"/>
      <c r="I22" s="87"/>
      <c r="J22" s="88"/>
      <c r="K22" s="89"/>
      <c r="L22" s="90"/>
    </row>
    <row r="23" spans="1:12" s="11" customFormat="1" x14ac:dyDescent="0.25">
      <c r="A23" s="56" t="s">
        <v>28</v>
      </c>
      <c r="B23" s="91">
        <v>2</v>
      </c>
      <c r="C23" s="92" t="s">
        <v>29</v>
      </c>
      <c r="D23" s="59"/>
      <c r="E23" s="59"/>
      <c r="F23" s="59"/>
      <c r="G23" s="60"/>
      <c r="H23" s="49"/>
      <c r="I23" s="50"/>
      <c r="J23" s="51"/>
      <c r="K23" s="51"/>
      <c r="L23" s="51"/>
    </row>
    <row r="24" spans="1:12" s="11" customFormat="1" x14ac:dyDescent="0.25">
      <c r="A24" s="93" t="s">
        <v>30</v>
      </c>
      <c r="B24" s="94">
        <f>ROUND($B$23 + 0.01,2)</f>
        <v>2.0099999999999998</v>
      </c>
      <c r="C24" s="95" t="s">
        <v>31</v>
      </c>
      <c r="D24" s="64"/>
      <c r="E24" s="64"/>
      <c r="F24" s="64"/>
      <c r="G24" s="65"/>
      <c r="H24" s="49"/>
      <c r="I24" s="50"/>
      <c r="J24" s="51"/>
      <c r="K24" s="51"/>
      <c r="L24" s="51"/>
    </row>
    <row r="25" spans="1:12" s="11" customFormat="1" x14ac:dyDescent="0.25">
      <c r="A25" s="96"/>
      <c r="B25" s="97"/>
      <c r="C25" s="98"/>
      <c r="D25" s="99">
        <v>1</v>
      </c>
      <c r="E25" s="100">
        <v>8.98</v>
      </c>
      <c r="F25" s="101">
        <v>1</v>
      </c>
      <c r="G25" s="102">
        <v>1</v>
      </c>
      <c r="H25" s="102">
        <f>ROUND(D25*E25*F25*G25,2)</f>
        <v>8.98</v>
      </c>
      <c r="I25" s="103" t="str">
        <f>IF(D25=0,0, IF(E25=0,"No.",IF(F25=0,"M",IF(G25=0,"Sq.M","Cu.M"))))</f>
        <v>Cu.M</v>
      </c>
      <c r="J25" s="104"/>
      <c r="K25" s="104"/>
      <c r="L25" s="104"/>
    </row>
    <row r="26" spans="1:12" s="11" customFormat="1" x14ac:dyDescent="0.25">
      <c r="A26" s="105"/>
      <c r="B26" s="106"/>
      <c r="C26" s="24"/>
      <c r="D26" s="25"/>
      <c r="E26" s="26"/>
      <c r="F26" s="107"/>
      <c r="G26" s="108" t="s">
        <v>24</v>
      </c>
      <c r="H26" s="109">
        <f>SUM(H22:H25)</f>
        <v>8.98</v>
      </c>
      <c r="I26" s="110" t="s">
        <v>25</v>
      </c>
      <c r="J26" s="111">
        <v>7754</v>
      </c>
      <c r="K26" s="112" t="s">
        <v>26</v>
      </c>
      <c r="L26" s="113">
        <f>ROUND(H26*J26*0.01,2)</f>
        <v>696.31</v>
      </c>
    </row>
    <row r="27" spans="1:12" s="11" customFormat="1" x14ac:dyDescent="0.25">
      <c r="A27" s="114"/>
      <c r="B27" s="115"/>
      <c r="C27" s="116" t="s">
        <v>32</v>
      </c>
      <c r="D27" s="55"/>
      <c r="E27" s="55"/>
      <c r="F27" s="55"/>
      <c r="G27" s="55"/>
      <c r="H27" s="117"/>
      <c r="I27" s="118"/>
      <c r="J27" s="119"/>
      <c r="K27" s="120"/>
      <c r="L27" s="121"/>
    </row>
    <row r="28" spans="1:12" s="11" customFormat="1" x14ac:dyDescent="0.25">
      <c r="A28" s="122" t="s">
        <v>33</v>
      </c>
      <c r="B28" s="123">
        <v>3</v>
      </c>
      <c r="C28" s="124" t="s">
        <v>34</v>
      </c>
      <c r="D28" s="59"/>
      <c r="E28" s="59"/>
      <c r="F28" s="59"/>
      <c r="G28" s="60"/>
      <c r="H28" s="125"/>
      <c r="I28" s="126"/>
      <c r="J28" s="127"/>
      <c r="K28" s="104"/>
      <c r="L28" s="104"/>
    </row>
    <row r="29" spans="1:12" s="11" customFormat="1" x14ac:dyDescent="0.25">
      <c r="A29" s="128"/>
      <c r="B29" s="129"/>
      <c r="C29" s="24"/>
      <c r="D29" s="99">
        <v>1</v>
      </c>
      <c r="E29" s="130">
        <v>7.38</v>
      </c>
      <c r="F29" s="131">
        <v>3.25</v>
      </c>
      <c r="G29" s="132">
        <v>0.32</v>
      </c>
      <c r="H29" s="133">
        <f>ROUND(D29*E29*F29*G29,2)</f>
        <v>7.68</v>
      </c>
      <c r="I29" s="134" t="str">
        <f>IF(D29=0,0, IF(E29=0,"No.",IF(F29=0,"M",IF(G29=0,"Sq.M","Cu.M"))))</f>
        <v>Cu.M</v>
      </c>
      <c r="J29" s="127"/>
      <c r="K29" s="104"/>
      <c r="L29" s="104"/>
    </row>
    <row r="30" spans="1:12" s="11" customFormat="1" x14ac:dyDescent="0.25">
      <c r="A30" s="135"/>
      <c r="B30" s="106"/>
      <c r="C30" s="24"/>
      <c r="D30" s="25"/>
      <c r="E30" s="26"/>
      <c r="F30" s="107"/>
      <c r="G30" s="136" t="s">
        <v>24</v>
      </c>
      <c r="H30" s="137">
        <f>SUM(H27:H29)</f>
        <v>7.68</v>
      </c>
      <c r="I30" s="138" t="s">
        <v>25</v>
      </c>
      <c r="J30" s="111">
        <v>52107</v>
      </c>
      <c r="K30" s="112" t="s">
        <v>26</v>
      </c>
      <c r="L30" s="139">
        <f>ROUND(H30*J30*0.01,2)</f>
        <v>4001.82</v>
      </c>
    </row>
    <row r="31" spans="1:12" s="11" customFormat="1" x14ac:dyDescent="0.25">
      <c r="A31" s="114"/>
      <c r="B31" s="115"/>
      <c r="C31" s="116" t="s">
        <v>35</v>
      </c>
      <c r="D31" s="55"/>
      <c r="E31" s="55"/>
      <c r="F31" s="55"/>
      <c r="G31" s="140"/>
      <c r="H31" s="141"/>
      <c r="I31" s="142"/>
      <c r="J31" s="143"/>
      <c r="K31" s="120"/>
      <c r="L31" s="121"/>
    </row>
    <row r="32" spans="1:12" s="11" customFormat="1" x14ac:dyDescent="0.25">
      <c r="A32" s="122" t="s">
        <v>36</v>
      </c>
      <c r="B32" s="123">
        <v>4</v>
      </c>
      <c r="C32" s="124" t="s">
        <v>37</v>
      </c>
      <c r="D32" s="59"/>
      <c r="E32" s="59"/>
      <c r="F32" s="59"/>
      <c r="G32" s="60"/>
      <c r="H32" s="125"/>
      <c r="I32" s="144"/>
      <c r="J32" s="104"/>
      <c r="K32" s="104"/>
      <c r="L32" s="104"/>
    </row>
    <row r="33" spans="1:12" s="11" customFormat="1" x14ac:dyDescent="0.25">
      <c r="A33" s="128"/>
      <c r="B33" s="129"/>
      <c r="C33" s="24"/>
      <c r="D33" s="145">
        <v>6</v>
      </c>
      <c r="E33" s="146">
        <v>1.2</v>
      </c>
      <c r="F33" s="147">
        <v>1.2</v>
      </c>
      <c r="G33" s="148"/>
      <c r="H33" s="102">
        <f>ROUND(D33*E33*F33,2)</f>
        <v>8.64</v>
      </c>
      <c r="I33" s="103" t="str">
        <f>IF(D33=0,0, IF(E33=0,"No.",IF(F33=0,"M",IF(G33=0,"Sq.M","Cu.M"))))</f>
        <v>Sq.M</v>
      </c>
      <c r="J33" s="104"/>
      <c r="K33" s="104"/>
      <c r="L33" s="104"/>
    </row>
    <row r="34" spans="1:12" s="11" customFormat="1" x14ac:dyDescent="0.25">
      <c r="A34" s="149"/>
      <c r="B34" s="106"/>
      <c r="C34" s="24"/>
      <c r="D34" s="145">
        <v>2</v>
      </c>
      <c r="E34" s="146">
        <v>2.5</v>
      </c>
      <c r="F34" s="147">
        <v>0.38</v>
      </c>
      <c r="G34" s="150"/>
      <c r="H34" s="133">
        <f>ROUND(D34*E34*F34,2)</f>
        <v>1.9</v>
      </c>
      <c r="I34" s="103" t="str">
        <f>IF(D34=0,0, IF(E34=0,"No.",IF(F34=0,"M",IF(G34=0,"Sq.M","Cu.M"))))</f>
        <v>Sq.M</v>
      </c>
      <c r="J34" s="104"/>
      <c r="K34" s="104"/>
      <c r="L34" s="104"/>
    </row>
    <row r="35" spans="1:12" s="11" customFormat="1" x14ac:dyDescent="0.25">
      <c r="A35" s="149"/>
      <c r="B35" s="106"/>
      <c r="C35" s="24"/>
      <c r="D35" s="145">
        <v>1</v>
      </c>
      <c r="E35" s="146">
        <v>1</v>
      </c>
      <c r="F35" s="147">
        <v>0.38</v>
      </c>
      <c r="G35" s="150"/>
      <c r="H35" s="133">
        <f>ROUND(D35*E35*F35,2)</f>
        <v>0.38</v>
      </c>
      <c r="I35" s="103" t="str">
        <f>IF(D35=0,0, IF(E35=0,"No.",IF(F35=0,"M",IF(G35=0,"Sq.M","Cu.M"))))</f>
        <v>Sq.M</v>
      </c>
      <c r="J35" s="104"/>
      <c r="K35" s="104"/>
      <c r="L35" s="104"/>
    </row>
    <row r="36" spans="1:12" s="11" customFormat="1" x14ac:dyDescent="0.25">
      <c r="A36" s="149"/>
      <c r="B36" s="106"/>
      <c r="C36" s="24"/>
      <c r="D36" s="145">
        <v>2</v>
      </c>
      <c r="E36" s="146">
        <v>1.5</v>
      </c>
      <c r="F36" s="147">
        <v>1</v>
      </c>
      <c r="G36" s="150"/>
      <c r="H36" s="133">
        <f>ROUND(D36*E36*F36,2)</f>
        <v>3</v>
      </c>
      <c r="I36" s="103" t="str">
        <f>IF(D36=0,0, IF(E36=0,"No.",IF(F36=0,"M",IF(G36=0,"Sq.M","Cu.M"))))</f>
        <v>Sq.M</v>
      </c>
      <c r="J36" s="104"/>
      <c r="K36" s="104"/>
      <c r="L36" s="104"/>
    </row>
    <row r="37" spans="1:12" s="11" customFormat="1" x14ac:dyDescent="0.25">
      <c r="A37" s="149"/>
      <c r="B37" s="106"/>
      <c r="C37" s="24"/>
      <c r="D37" s="99">
        <v>1</v>
      </c>
      <c r="E37" s="130">
        <v>7.38</v>
      </c>
      <c r="F37" s="132">
        <v>3.25</v>
      </c>
      <c r="G37" s="151"/>
      <c r="H37" s="101">
        <f>ROUND(D37*E37*F37,2)</f>
        <v>23.99</v>
      </c>
      <c r="I37" s="152" t="str">
        <f>IF(D37=0,0, IF(E37=0,"No.",IF(F37=0,"M",IF(G37=0,"Sq.M","Cu.M"))))</f>
        <v>Sq.M</v>
      </c>
      <c r="J37" s="127"/>
      <c r="K37" s="104"/>
      <c r="L37" s="104"/>
    </row>
    <row r="38" spans="1:12" s="11" customFormat="1" x14ac:dyDescent="0.25">
      <c r="A38" s="135"/>
      <c r="B38" s="106"/>
      <c r="C38" s="24"/>
      <c r="D38" s="25"/>
      <c r="E38" s="26"/>
      <c r="F38" s="107"/>
      <c r="G38" s="153" t="s">
        <v>24</v>
      </c>
      <c r="H38" s="154">
        <f>SUM(H31:H37)</f>
        <v>37.909999999999997</v>
      </c>
      <c r="I38" s="142" t="s">
        <v>38</v>
      </c>
      <c r="J38" s="155">
        <v>323</v>
      </c>
      <c r="K38" s="112" t="s">
        <v>39</v>
      </c>
      <c r="L38" s="113">
        <f>ROUND(H38*J38,2)</f>
        <v>12244.93</v>
      </c>
    </row>
    <row r="39" spans="1:12" s="11" customFormat="1" x14ac:dyDescent="0.25">
      <c r="A39" s="114"/>
      <c r="B39" s="115"/>
      <c r="C39" s="116" t="s">
        <v>40</v>
      </c>
      <c r="D39" s="55"/>
      <c r="E39" s="55"/>
      <c r="F39" s="55"/>
      <c r="G39" s="55"/>
      <c r="H39" s="117"/>
      <c r="I39" s="156"/>
      <c r="J39" s="143"/>
      <c r="K39" s="120"/>
      <c r="L39" s="121"/>
    </row>
    <row r="40" spans="1:12" s="11" customFormat="1" x14ac:dyDescent="0.25">
      <c r="A40" s="157" t="s">
        <v>41</v>
      </c>
      <c r="B40" s="123">
        <v>5</v>
      </c>
      <c r="C40" s="158" t="s">
        <v>42</v>
      </c>
      <c r="D40" s="59"/>
      <c r="E40" s="59"/>
      <c r="F40" s="59"/>
      <c r="G40" s="60"/>
      <c r="H40" s="125"/>
      <c r="I40" s="144"/>
      <c r="J40" s="104"/>
      <c r="K40" s="104"/>
      <c r="L40" s="104"/>
    </row>
    <row r="41" spans="1:12" s="11" customFormat="1" x14ac:dyDescent="0.25">
      <c r="A41" s="159" t="s">
        <v>43</v>
      </c>
      <c r="B41" s="160">
        <f>ROUND($B$40 + 0.01,2)</f>
        <v>5.01</v>
      </c>
      <c r="C41" s="161" t="s">
        <v>44</v>
      </c>
      <c r="D41" s="64"/>
      <c r="E41" s="64"/>
      <c r="F41" s="64"/>
      <c r="G41" s="65"/>
      <c r="H41" s="125"/>
      <c r="I41" s="144"/>
      <c r="J41" s="104"/>
      <c r="K41" s="104"/>
      <c r="L41" s="104"/>
    </row>
    <row r="42" spans="1:12" s="11" customFormat="1" x14ac:dyDescent="0.25">
      <c r="A42" s="128"/>
      <c r="B42" s="129"/>
      <c r="C42" s="24"/>
      <c r="D42" s="145">
        <v>6</v>
      </c>
      <c r="E42" s="146">
        <v>1.2</v>
      </c>
      <c r="F42" s="102">
        <v>1.2</v>
      </c>
      <c r="G42" s="102">
        <v>0.15</v>
      </c>
      <c r="H42" s="102">
        <f t="shared" ref="H42:H50" si="0">ROUND(D42*E42*F42*G42,2)</f>
        <v>1.3</v>
      </c>
      <c r="I42" s="103" t="str">
        <f t="shared" ref="I42:I50" si="1">IF(D42=0,0, IF(E42=0,"No.",IF(F42=0,"M",IF(G42=0,"Sq.M","Cu.M"))))</f>
        <v>Cu.M</v>
      </c>
      <c r="J42" s="104"/>
      <c r="K42" s="104"/>
      <c r="L42" s="104"/>
    </row>
    <row r="43" spans="1:12" s="11" customFormat="1" x14ac:dyDescent="0.25">
      <c r="A43" s="149"/>
      <c r="B43" s="106"/>
      <c r="C43" s="24"/>
      <c r="D43" s="145">
        <v>6</v>
      </c>
      <c r="E43" s="146">
        <v>1.2</v>
      </c>
      <c r="F43" s="102">
        <v>1.2</v>
      </c>
      <c r="G43" s="147">
        <v>0.36</v>
      </c>
      <c r="H43" s="133">
        <f t="shared" si="0"/>
        <v>3.11</v>
      </c>
      <c r="I43" s="103" t="str">
        <f t="shared" si="1"/>
        <v>Cu.M</v>
      </c>
      <c r="J43" s="104"/>
      <c r="K43" s="104"/>
      <c r="L43" s="104"/>
    </row>
    <row r="44" spans="1:12" s="11" customFormat="1" x14ac:dyDescent="0.25">
      <c r="A44" s="149"/>
      <c r="B44" s="106"/>
      <c r="C44" s="24"/>
      <c r="D44" s="145">
        <v>6</v>
      </c>
      <c r="E44" s="146">
        <v>0.25</v>
      </c>
      <c r="F44" s="102">
        <v>0.25</v>
      </c>
      <c r="G44" s="147">
        <v>3.9</v>
      </c>
      <c r="H44" s="133">
        <f t="shared" si="0"/>
        <v>1.46</v>
      </c>
      <c r="I44" s="103" t="str">
        <f t="shared" si="1"/>
        <v>Cu.M</v>
      </c>
      <c r="J44" s="104"/>
      <c r="K44" s="104"/>
      <c r="L44" s="104"/>
    </row>
    <row r="45" spans="1:12" s="11" customFormat="1" x14ac:dyDescent="0.25">
      <c r="A45" s="149"/>
      <c r="B45" s="106"/>
      <c r="C45" s="24"/>
      <c r="D45" s="145">
        <v>4</v>
      </c>
      <c r="E45" s="146">
        <v>2.52</v>
      </c>
      <c r="F45" s="102">
        <v>0.25</v>
      </c>
      <c r="G45" s="147">
        <v>0.25</v>
      </c>
      <c r="H45" s="133">
        <f t="shared" si="0"/>
        <v>0.63</v>
      </c>
      <c r="I45" s="103" t="str">
        <f t="shared" si="1"/>
        <v>Cu.M</v>
      </c>
      <c r="J45" s="104"/>
      <c r="K45" s="104"/>
      <c r="L45" s="104"/>
    </row>
    <row r="46" spans="1:12" s="11" customFormat="1" x14ac:dyDescent="0.25">
      <c r="A46" s="149"/>
      <c r="B46" s="106"/>
      <c r="C46" s="24"/>
      <c r="D46" s="145">
        <v>4</v>
      </c>
      <c r="E46" s="146">
        <v>2.52</v>
      </c>
      <c r="F46" s="102">
        <v>0.25</v>
      </c>
      <c r="G46" s="147">
        <v>0.25</v>
      </c>
      <c r="H46" s="133">
        <f t="shared" si="0"/>
        <v>0.63</v>
      </c>
      <c r="I46" s="103" t="str">
        <f t="shared" si="1"/>
        <v>Cu.M</v>
      </c>
      <c r="J46" s="104"/>
      <c r="K46" s="104"/>
      <c r="L46" s="104"/>
    </row>
    <row r="47" spans="1:12" s="11" customFormat="1" x14ac:dyDescent="0.25">
      <c r="A47" s="149"/>
      <c r="B47" s="106"/>
      <c r="C47" s="24"/>
      <c r="D47" s="145">
        <v>3</v>
      </c>
      <c r="E47" s="146">
        <v>3</v>
      </c>
      <c r="F47" s="102">
        <v>0.25</v>
      </c>
      <c r="G47" s="147">
        <v>0.25</v>
      </c>
      <c r="H47" s="133">
        <f t="shared" si="0"/>
        <v>0.56000000000000005</v>
      </c>
      <c r="I47" s="103" t="str">
        <f t="shared" si="1"/>
        <v>Cu.M</v>
      </c>
      <c r="J47" s="104"/>
      <c r="K47" s="104"/>
      <c r="L47" s="104"/>
    </row>
    <row r="48" spans="1:12" s="11" customFormat="1" x14ac:dyDescent="0.25">
      <c r="A48" s="149"/>
      <c r="B48" s="106"/>
      <c r="C48" s="24"/>
      <c r="D48" s="145">
        <v>4</v>
      </c>
      <c r="E48" s="146">
        <v>2.52</v>
      </c>
      <c r="F48" s="102">
        <v>0.25</v>
      </c>
      <c r="G48" s="147">
        <v>0.15</v>
      </c>
      <c r="H48" s="133">
        <f t="shared" si="0"/>
        <v>0.38</v>
      </c>
      <c r="I48" s="103" t="str">
        <f t="shared" si="1"/>
        <v>Cu.M</v>
      </c>
      <c r="J48" s="104"/>
      <c r="K48" s="104"/>
      <c r="L48" s="104"/>
    </row>
    <row r="49" spans="1:12" s="11" customFormat="1" x14ac:dyDescent="0.25">
      <c r="A49" s="149"/>
      <c r="B49" s="106"/>
      <c r="C49" s="24"/>
      <c r="D49" s="145">
        <v>3</v>
      </c>
      <c r="E49" s="146">
        <v>3</v>
      </c>
      <c r="F49" s="102">
        <v>0.25</v>
      </c>
      <c r="G49" s="147">
        <v>0.15</v>
      </c>
      <c r="H49" s="133">
        <f t="shared" si="0"/>
        <v>0.34</v>
      </c>
      <c r="I49" s="103" t="str">
        <f t="shared" si="1"/>
        <v>Cu.M</v>
      </c>
      <c r="J49" s="104"/>
      <c r="K49" s="104"/>
      <c r="L49" s="104"/>
    </row>
    <row r="50" spans="1:12" s="11" customFormat="1" x14ac:dyDescent="0.25">
      <c r="A50" s="149"/>
      <c r="B50" s="106"/>
      <c r="C50" s="24"/>
      <c r="D50" s="99">
        <v>1</v>
      </c>
      <c r="E50" s="130">
        <v>7.38</v>
      </c>
      <c r="F50" s="131">
        <v>3.25</v>
      </c>
      <c r="G50" s="147">
        <v>0.1</v>
      </c>
      <c r="H50" s="133">
        <f t="shared" si="0"/>
        <v>2.4</v>
      </c>
      <c r="I50" s="103" t="str">
        <f t="shared" si="1"/>
        <v>Cu.M</v>
      </c>
      <c r="J50" s="104"/>
      <c r="K50" s="104"/>
      <c r="L50" s="104"/>
    </row>
    <row r="51" spans="1:12" s="11" customFormat="1" x14ac:dyDescent="0.25">
      <c r="A51" s="135"/>
      <c r="B51" s="106"/>
      <c r="C51" s="24"/>
      <c r="D51" s="25"/>
      <c r="E51" s="26"/>
      <c r="F51" s="107"/>
      <c r="G51" s="108" t="s">
        <v>24</v>
      </c>
      <c r="H51" s="109">
        <f>SUM(H39:H50)</f>
        <v>10.81</v>
      </c>
      <c r="I51" s="110" t="s">
        <v>25</v>
      </c>
      <c r="J51" s="155">
        <v>4328</v>
      </c>
      <c r="K51" s="112" t="s">
        <v>25</v>
      </c>
      <c r="L51" s="113">
        <f>ROUND(H51*J51,2)</f>
        <v>46785.68</v>
      </c>
    </row>
    <row r="52" spans="1:12" s="11" customFormat="1" x14ac:dyDescent="0.25">
      <c r="A52" s="114"/>
      <c r="B52" s="115"/>
      <c r="C52" s="116" t="s">
        <v>45</v>
      </c>
      <c r="D52" s="55"/>
      <c r="E52" s="55"/>
      <c r="F52" s="55"/>
      <c r="G52" s="55"/>
      <c r="H52" s="117"/>
      <c r="I52" s="156"/>
      <c r="J52" s="143"/>
      <c r="K52" s="120"/>
      <c r="L52" s="121"/>
    </row>
    <row r="53" spans="1:12" s="11" customFormat="1" x14ac:dyDescent="0.25">
      <c r="A53" s="157" t="s">
        <v>46</v>
      </c>
      <c r="B53" s="123">
        <v>6</v>
      </c>
      <c r="C53" s="158" t="s">
        <v>47</v>
      </c>
      <c r="D53" s="59"/>
      <c r="E53" s="59"/>
      <c r="F53" s="59"/>
      <c r="G53" s="60"/>
      <c r="H53" s="125"/>
      <c r="I53" s="144"/>
      <c r="J53" s="104"/>
      <c r="K53" s="104"/>
      <c r="L53" s="104"/>
    </row>
    <row r="54" spans="1:12" s="11" customFormat="1" x14ac:dyDescent="0.25">
      <c r="A54" s="159" t="s">
        <v>48</v>
      </c>
      <c r="B54" s="160">
        <f>ROUND($B$53 + 0.01,2)</f>
        <v>6.01</v>
      </c>
      <c r="C54" s="161" t="s">
        <v>49</v>
      </c>
      <c r="D54" s="64"/>
      <c r="E54" s="64"/>
      <c r="F54" s="64"/>
      <c r="G54" s="65"/>
      <c r="H54" s="125"/>
      <c r="I54" s="144"/>
      <c r="J54" s="104"/>
      <c r="K54" s="104"/>
      <c r="L54" s="104"/>
    </row>
    <row r="55" spans="1:12" s="11" customFormat="1" x14ac:dyDescent="0.25">
      <c r="A55" s="128"/>
      <c r="B55" s="129"/>
      <c r="C55" s="24"/>
      <c r="D55" s="145">
        <v>6</v>
      </c>
      <c r="E55" s="146">
        <v>1.2</v>
      </c>
      <c r="F55" s="102">
        <v>1.2</v>
      </c>
      <c r="G55" s="102">
        <v>0.1</v>
      </c>
      <c r="H55" s="102">
        <f>ROUND(D55*E55*F55*G55,2)</f>
        <v>0.86</v>
      </c>
      <c r="I55" s="103" t="str">
        <f>IF(D55=0,0, IF(E55=0,"No.",IF(F55=0,"M",IF(G55=0,"Sq.M","Cu.M"))))</f>
        <v>Cu.M</v>
      </c>
      <c r="J55" s="104"/>
      <c r="K55" s="104"/>
      <c r="L55" s="104"/>
    </row>
    <row r="56" spans="1:12" s="11" customFormat="1" x14ac:dyDescent="0.25">
      <c r="A56" s="149"/>
      <c r="B56" s="106"/>
      <c r="C56" s="24"/>
      <c r="D56" s="145">
        <v>2</v>
      </c>
      <c r="E56" s="146">
        <v>2.5</v>
      </c>
      <c r="F56" s="102">
        <v>0.04</v>
      </c>
      <c r="G56" s="147">
        <v>0.1</v>
      </c>
      <c r="H56" s="133">
        <f>ROUND(D56*E56*F56*G56,2)</f>
        <v>0.02</v>
      </c>
      <c r="I56" s="103" t="str">
        <f>IF(D56=0,0, IF(E56=0,"No.",IF(F56=0,"M",IF(G56=0,"Sq.M","Cu.M"))))</f>
        <v>Cu.M</v>
      </c>
      <c r="J56" s="104"/>
      <c r="K56" s="104"/>
      <c r="L56" s="104"/>
    </row>
    <row r="57" spans="1:12" s="11" customFormat="1" x14ac:dyDescent="0.25">
      <c r="A57" s="149"/>
      <c r="B57" s="106"/>
      <c r="C57" s="24"/>
      <c r="D57" s="145">
        <v>1</v>
      </c>
      <c r="E57" s="146">
        <v>1</v>
      </c>
      <c r="F57" s="102">
        <v>0.38</v>
      </c>
      <c r="G57" s="147">
        <v>0.1</v>
      </c>
      <c r="H57" s="133">
        <f>ROUND(D57*E57*F57*G57,2)</f>
        <v>0.04</v>
      </c>
      <c r="I57" s="103" t="str">
        <f>IF(D57=0,0, IF(E57=0,"No.",IF(F57=0,"M",IF(G57=0,"Sq.M","Cu.M"))))</f>
        <v>Cu.M</v>
      </c>
      <c r="J57" s="104"/>
      <c r="K57" s="104"/>
      <c r="L57" s="104"/>
    </row>
    <row r="58" spans="1:12" s="11" customFormat="1" x14ac:dyDescent="0.25">
      <c r="A58" s="149"/>
      <c r="B58" s="106"/>
      <c r="C58" s="24"/>
      <c r="D58" s="145">
        <v>2</v>
      </c>
      <c r="E58" s="146">
        <v>1.5</v>
      </c>
      <c r="F58" s="102">
        <v>1</v>
      </c>
      <c r="G58" s="147">
        <v>0.1</v>
      </c>
      <c r="H58" s="133">
        <f>ROUND(D58*E58*F58*G58,2)</f>
        <v>0.3</v>
      </c>
      <c r="I58" s="103" t="str">
        <f>IF(D58=0,0, IF(E58=0,"No.",IF(F58=0,"M",IF(G58=0,"Sq.M","Cu.M"))))</f>
        <v>Cu.M</v>
      </c>
      <c r="J58" s="104"/>
      <c r="K58" s="104"/>
      <c r="L58" s="104"/>
    </row>
    <row r="59" spans="1:12" s="11" customFormat="1" x14ac:dyDescent="0.25">
      <c r="A59" s="149"/>
      <c r="B59" s="106"/>
      <c r="C59" s="24"/>
      <c r="D59" s="99">
        <v>1</v>
      </c>
      <c r="E59" s="130">
        <v>7.38</v>
      </c>
      <c r="F59" s="131">
        <v>3.25</v>
      </c>
      <c r="G59" s="147">
        <v>0.1</v>
      </c>
      <c r="H59" s="133">
        <f>ROUND(D59*E59*F59*G59,2)</f>
        <v>2.4</v>
      </c>
      <c r="I59" s="103" t="str">
        <f>IF(D59=0,0, IF(E59=0,"No.",IF(F59=0,"M",IF(G59=0,"Sq.M","Cu.M"))))</f>
        <v>Cu.M</v>
      </c>
      <c r="J59" s="104"/>
      <c r="K59" s="104"/>
      <c r="L59" s="104"/>
    </row>
    <row r="60" spans="1:12" s="11" customFormat="1" x14ac:dyDescent="0.25">
      <c r="A60" s="135"/>
      <c r="B60" s="106"/>
      <c r="C60" s="24"/>
      <c r="D60" s="25"/>
      <c r="E60" s="26"/>
      <c r="F60" s="107"/>
      <c r="G60" s="108" t="s">
        <v>24</v>
      </c>
      <c r="H60" s="109">
        <f>SUM(H52:H59)</f>
        <v>3.62</v>
      </c>
      <c r="I60" s="110" t="s">
        <v>25</v>
      </c>
      <c r="J60" s="155">
        <v>3307</v>
      </c>
      <c r="K60" s="112" t="s">
        <v>25</v>
      </c>
      <c r="L60" s="113">
        <f>ROUND(H60*J60,2)</f>
        <v>11971.34</v>
      </c>
    </row>
    <row r="61" spans="1:12" s="11" customFormat="1" x14ac:dyDescent="0.25">
      <c r="A61" s="114"/>
      <c r="B61" s="115"/>
      <c r="C61" s="116" t="s">
        <v>50</v>
      </c>
      <c r="D61" s="55"/>
      <c r="E61" s="55"/>
      <c r="F61" s="55"/>
      <c r="G61" s="55"/>
      <c r="H61" s="117"/>
      <c r="I61" s="118"/>
      <c r="J61" s="162"/>
      <c r="K61" s="120"/>
      <c r="L61" s="121"/>
    </row>
    <row r="62" spans="1:12" s="11" customFormat="1" x14ac:dyDescent="0.25">
      <c r="A62" s="122" t="s">
        <v>51</v>
      </c>
      <c r="B62" s="123">
        <v>7</v>
      </c>
      <c r="C62" s="124" t="s">
        <v>52</v>
      </c>
      <c r="D62" s="59"/>
      <c r="E62" s="59"/>
      <c r="F62" s="59"/>
      <c r="G62" s="60"/>
      <c r="H62" s="125"/>
      <c r="I62" s="126"/>
      <c r="J62" s="127"/>
      <c r="K62" s="104"/>
      <c r="L62" s="104"/>
    </row>
    <row r="63" spans="1:12" s="11" customFormat="1" x14ac:dyDescent="0.25">
      <c r="A63" s="128"/>
      <c r="B63" s="129"/>
      <c r="C63" s="24"/>
      <c r="D63" s="99">
        <v>2</v>
      </c>
      <c r="E63" s="130">
        <v>7.38</v>
      </c>
      <c r="F63" s="132">
        <v>0.25</v>
      </c>
      <c r="G63" s="163"/>
      <c r="H63" s="131">
        <f>ROUND(D63*E63*F63,2)</f>
        <v>3.69</v>
      </c>
      <c r="I63" s="164" t="str">
        <f>IF(D63=0,0, IF(E63=0,"No.",IF(F63=0,"M",IF(G63=0,"Sq.M","Cu.M"))))</f>
        <v>Sq.M</v>
      </c>
      <c r="J63" s="127"/>
      <c r="K63" s="104"/>
      <c r="L63" s="104"/>
    </row>
    <row r="64" spans="1:12" s="11" customFormat="1" x14ac:dyDescent="0.25">
      <c r="A64" s="135"/>
      <c r="B64" s="106"/>
      <c r="C64" s="24"/>
      <c r="D64" s="25"/>
      <c r="E64" s="26"/>
      <c r="F64" s="107"/>
      <c r="G64" s="153" t="s">
        <v>24</v>
      </c>
      <c r="H64" s="154">
        <f>SUM(H61:H63)</f>
        <v>3.69</v>
      </c>
      <c r="I64" s="142" t="s">
        <v>38</v>
      </c>
      <c r="J64" s="155">
        <v>194</v>
      </c>
      <c r="K64" s="112" t="s">
        <v>39</v>
      </c>
      <c r="L64" s="113">
        <f>ROUND(H64*J64,2)</f>
        <v>715.86</v>
      </c>
    </row>
    <row r="65" spans="1:12" s="11" customFormat="1" x14ac:dyDescent="0.25">
      <c r="A65" s="114"/>
      <c r="B65" s="115"/>
      <c r="C65" s="116" t="s">
        <v>53</v>
      </c>
      <c r="D65" s="55"/>
      <c r="E65" s="55"/>
      <c r="F65" s="55"/>
      <c r="G65" s="55"/>
      <c r="H65" s="117"/>
      <c r="I65" s="156"/>
      <c r="J65" s="143"/>
      <c r="K65" s="120"/>
      <c r="L65" s="121"/>
    </row>
    <row r="66" spans="1:12" s="11" customFormat="1" x14ac:dyDescent="0.25">
      <c r="A66" s="122" t="s">
        <v>54</v>
      </c>
      <c r="B66" s="123">
        <v>8</v>
      </c>
      <c r="C66" s="124" t="s">
        <v>55</v>
      </c>
      <c r="D66" s="59"/>
      <c r="E66" s="59"/>
      <c r="F66" s="59"/>
      <c r="G66" s="60"/>
      <c r="H66" s="125"/>
      <c r="I66" s="144"/>
      <c r="J66" s="104"/>
      <c r="K66" s="104"/>
      <c r="L66" s="104"/>
    </row>
    <row r="67" spans="1:12" s="11" customFormat="1" x14ac:dyDescent="0.25">
      <c r="A67" s="128"/>
      <c r="B67" s="129"/>
      <c r="C67" s="24"/>
      <c r="D67" s="145">
        <v>5</v>
      </c>
      <c r="E67" s="146">
        <v>1.2</v>
      </c>
      <c r="F67" s="147">
        <v>3</v>
      </c>
      <c r="G67" s="148"/>
      <c r="H67" s="102">
        <f>ROUND(D67*E67*F67,2)</f>
        <v>18</v>
      </c>
      <c r="I67" s="103" t="str">
        <f>IF(D67=0,0, IF(E67=0,"No.",IF(F67=0,"M",IF(G67=0,"Sq.M","Cu.M"))))</f>
        <v>Sq.M</v>
      </c>
      <c r="J67" s="104"/>
      <c r="K67" s="104"/>
      <c r="L67" s="104"/>
    </row>
    <row r="68" spans="1:12" s="11" customFormat="1" x14ac:dyDescent="0.25">
      <c r="A68" s="149"/>
      <c r="B68" s="106"/>
      <c r="C68" s="24"/>
      <c r="D68" s="99">
        <v>3</v>
      </c>
      <c r="E68" s="130">
        <v>1</v>
      </c>
      <c r="F68" s="132">
        <v>3</v>
      </c>
      <c r="G68" s="150"/>
      <c r="H68" s="133">
        <f>ROUND(D68*E68*F68,2)</f>
        <v>9</v>
      </c>
      <c r="I68" s="103" t="str">
        <f>IF(D68=0,0, IF(E68=0,"No.",IF(F68=0,"M",IF(G68=0,"Sq.M","Cu.M"))))</f>
        <v>Sq.M</v>
      </c>
      <c r="J68" s="104"/>
      <c r="K68" s="104"/>
      <c r="L68" s="104"/>
    </row>
    <row r="69" spans="1:12" s="11" customFormat="1" x14ac:dyDescent="0.25">
      <c r="A69" s="135"/>
      <c r="B69" s="106"/>
      <c r="C69" s="24"/>
      <c r="D69" s="25"/>
      <c r="E69" s="26"/>
      <c r="F69" s="107"/>
      <c r="G69" s="108" t="s">
        <v>24</v>
      </c>
      <c r="H69" s="137">
        <f>SUM(H65:H68)</f>
        <v>27</v>
      </c>
      <c r="I69" s="138" t="s">
        <v>38</v>
      </c>
      <c r="J69" s="165">
        <v>668</v>
      </c>
      <c r="K69" s="166" t="s">
        <v>39</v>
      </c>
      <c r="L69" s="167">
        <f>ROUND(H69*J69,2)</f>
        <v>18036</v>
      </c>
    </row>
    <row r="70" spans="1:12" s="11" customFormat="1" x14ac:dyDescent="0.25">
      <c r="A70" s="114"/>
      <c r="B70" s="115"/>
      <c r="C70" s="116" t="s">
        <v>56</v>
      </c>
      <c r="D70" s="55"/>
      <c r="E70" s="55"/>
      <c r="F70" s="55"/>
      <c r="G70" s="168"/>
      <c r="H70" s="154"/>
      <c r="I70" s="142"/>
      <c r="J70" s="169"/>
      <c r="K70" s="170"/>
      <c r="L70" s="171"/>
    </row>
    <row r="71" spans="1:12" s="11" customFormat="1" x14ac:dyDescent="0.25">
      <c r="A71" s="122" t="s">
        <v>57</v>
      </c>
      <c r="B71" s="123">
        <v>9</v>
      </c>
      <c r="C71" s="124" t="s">
        <v>58</v>
      </c>
      <c r="D71" s="172"/>
      <c r="E71" s="172"/>
      <c r="F71" s="172"/>
      <c r="G71" s="173"/>
      <c r="H71" s="27"/>
      <c r="I71" s="27"/>
    </row>
    <row r="72" spans="1:12" s="11" customFormat="1" x14ac:dyDescent="0.25">
      <c r="A72" s="105"/>
      <c r="B72" s="129"/>
      <c r="C72" s="24"/>
      <c r="D72" s="25"/>
      <c r="E72" s="26"/>
      <c r="F72" s="107"/>
      <c r="G72" s="27"/>
      <c r="H72" s="27">
        <v>37.869999999999997</v>
      </c>
      <c r="I72" s="27" t="s">
        <v>59</v>
      </c>
      <c r="J72" s="11">
        <v>24</v>
      </c>
      <c r="K72" s="11" t="s">
        <v>39</v>
      </c>
      <c r="L72" s="11">
        <v>908.88</v>
      </c>
    </row>
    <row r="73" spans="1:12" s="11" customFormat="1" x14ac:dyDescent="0.25">
      <c r="A73" s="114"/>
      <c r="B73" s="115"/>
      <c r="C73" s="116" t="s">
        <v>60</v>
      </c>
      <c r="D73" s="55"/>
      <c r="E73" s="55"/>
      <c r="F73" s="55"/>
      <c r="G73" s="55"/>
      <c r="H73" s="174"/>
      <c r="I73" s="175"/>
      <c r="J73" s="104"/>
      <c r="K73" s="104"/>
      <c r="L73" s="104"/>
    </row>
    <row r="74" spans="1:12" s="11" customFormat="1" x14ac:dyDescent="0.25">
      <c r="A74" s="157" t="s">
        <v>61</v>
      </c>
      <c r="B74" s="123">
        <v>10</v>
      </c>
      <c r="C74" s="158" t="s">
        <v>62</v>
      </c>
      <c r="D74" s="59"/>
      <c r="E74" s="59"/>
      <c r="F74" s="59"/>
      <c r="G74" s="60"/>
      <c r="H74" s="125"/>
      <c r="I74" s="144"/>
      <c r="J74" s="104"/>
      <c r="K74" s="104"/>
      <c r="L74" s="104"/>
    </row>
    <row r="75" spans="1:12" s="11" customFormat="1" x14ac:dyDescent="0.25">
      <c r="A75" s="157"/>
      <c r="B75" s="176"/>
      <c r="C75" s="116" t="s">
        <v>60</v>
      </c>
      <c r="D75" s="54"/>
      <c r="E75" s="54"/>
      <c r="F75" s="54"/>
      <c r="G75" s="54"/>
      <c r="H75" s="125"/>
      <c r="I75" s="144"/>
      <c r="J75" s="104"/>
      <c r="K75" s="104"/>
      <c r="L75" s="104"/>
    </row>
    <row r="76" spans="1:12" s="11" customFormat="1" x14ac:dyDescent="0.25">
      <c r="A76" s="177" t="s">
        <v>61</v>
      </c>
      <c r="B76" s="123">
        <v>11</v>
      </c>
      <c r="C76" s="178" t="s">
        <v>62</v>
      </c>
      <c r="D76" s="59"/>
      <c r="E76" s="59"/>
      <c r="F76" s="59"/>
      <c r="G76" s="60"/>
      <c r="H76" s="125"/>
      <c r="I76" s="144"/>
      <c r="J76" s="104"/>
      <c r="K76" s="104"/>
      <c r="L76" s="104"/>
    </row>
    <row r="77" spans="1:12" s="11" customFormat="1" x14ac:dyDescent="0.25">
      <c r="A77" s="157"/>
      <c r="B77" s="176"/>
      <c r="C77" s="116" t="s">
        <v>60</v>
      </c>
      <c r="D77" s="54"/>
      <c r="E77" s="54"/>
      <c r="F77" s="54"/>
      <c r="G77" s="54"/>
      <c r="H77" s="125"/>
      <c r="I77" s="144"/>
      <c r="J77" s="104"/>
      <c r="K77" s="104"/>
      <c r="L77" s="104"/>
    </row>
    <row r="78" spans="1:12" s="11" customFormat="1" x14ac:dyDescent="0.25">
      <c r="A78" s="177" t="s">
        <v>61</v>
      </c>
      <c r="B78" s="123">
        <v>12</v>
      </c>
      <c r="C78" s="178" t="s">
        <v>62</v>
      </c>
      <c r="D78" s="59"/>
      <c r="E78" s="59"/>
      <c r="F78" s="59"/>
      <c r="G78" s="60"/>
      <c r="H78" s="125"/>
      <c r="I78" s="144"/>
      <c r="J78" s="104"/>
      <c r="K78" s="104"/>
      <c r="L78" s="104"/>
    </row>
    <row r="79" spans="1:12" s="11" customFormat="1" x14ac:dyDescent="0.25">
      <c r="A79" s="159" t="s">
        <v>63</v>
      </c>
      <c r="B79" s="160">
        <f>ROUND($B$78 + 0.01,2)</f>
        <v>12.01</v>
      </c>
      <c r="C79" s="161" t="s">
        <v>64</v>
      </c>
      <c r="D79" s="64"/>
      <c r="E79" s="64"/>
      <c r="F79" s="64"/>
      <c r="G79" s="65"/>
      <c r="H79" s="125"/>
      <c r="I79" s="144"/>
      <c r="J79" s="104"/>
      <c r="K79" s="104"/>
      <c r="L79" s="104"/>
    </row>
    <row r="80" spans="1:12" s="11" customFormat="1" x14ac:dyDescent="0.25">
      <c r="A80" s="128"/>
      <c r="B80" s="129"/>
      <c r="C80" s="24"/>
      <c r="D80" s="145">
        <v>4</v>
      </c>
      <c r="E80" s="146">
        <v>7.38</v>
      </c>
      <c r="F80" s="147">
        <v>0.25</v>
      </c>
      <c r="G80" s="148"/>
      <c r="H80" s="102">
        <f>ROUND(D80*E80*F80,2)</f>
        <v>7.38</v>
      </c>
      <c r="I80" s="103" t="str">
        <f>IF(D80=0,0, IF(E80=0,"No.",IF(F80=0,"M",IF(G80=0,"Sq.M","Cu.M"))))</f>
        <v>Sq.M</v>
      </c>
      <c r="J80" s="104"/>
      <c r="K80" s="104"/>
      <c r="L80" s="104"/>
    </row>
    <row r="81" spans="1:12" s="11" customFormat="1" x14ac:dyDescent="0.25">
      <c r="A81" s="149"/>
      <c r="B81" s="106"/>
      <c r="C81" s="24"/>
      <c r="D81" s="145">
        <v>6</v>
      </c>
      <c r="E81" s="146">
        <v>3.25</v>
      </c>
      <c r="F81" s="147">
        <v>0.25</v>
      </c>
      <c r="G81" s="150"/>
      <c r="H81" s="133">
        <f>ROUND(D81*E81*F81,2)</f>
        <v>4.88</v>
      </c>
      <c r="I81" s="103" t="str">
        <f>IF(D81=0,0, IF(E81=0,"No.",IF(F81=0,"M",IF(G81=0,"Sq.M","Cu.M"))))</f>
        <v>Sq.M</v>
      </c>
      <c r="J81" s="104"/>
      <c r="K81" s="104"/>
      <c r="L81" s="104"/>
    </row>
    <row r="82" spans="1:12" s="11" customFormat="1" x14ac:dyDescent="0.25">
      <c r="A82" s="149"/>
      <c r="B82" s="106"/>
      <c r="C82" s="24"/>
      <c r="D82" s="99">
        <v>24</v>
      </c>
      <c r="E82" s="130">
        <v>1.2</v>
      </c>
      <c r="F82" s="132">
        <v>0.15</v>
      </c>
      <c r="G82" s="150"/>
      <c r="H82" s="133">
        <f>ROUND(D82*E82*F82,2)</f>
        <v>4.32</v>
      </c>
      <c r="I82" s="103" t="str">
        <f>IF(D82=0,0, IF(E82=0,"No.",IF(F82=0,"M",IF(G82=0,"Sq.M","Cu.M"))))</f>
        <v>Sq.M</v>
      </c>
      <c r="J82" s="104"/>
      <c r="K82" s="104"/>
      <c r="L82" s="104"/>
    </row>
    <row r="83" spans="1:12" s="11" customFormat="1" x14ac:dyDescent="0.25">
      <c r="A83" s="135"/>
      <c r="B83" s="106"/>
      <c r="C83" s="24"/>
      <c r="D83" s="25"/>
      <c r="E83" s="26"/>
      <c r="F83" s="107"/>
      <c r="G83" s="108" t="s">
        <v>24</v>
      </c>
      <c r="H83" s="109">
        <f>SUM(H73:H82)</f>
        <v>16.579999999999998</v>
      </c>
      <c r="I83" s="110" t="s">
        <v>38</v>
      </c>
      <c r="J83" s="155">
        <v>205</v>
      </c>
      <c r="K83" s="112" t="s">
        <v>39</v>
      </c>
      <c r="L83" s="113">
        <f>ROUND(H83*J83,2)</f>
        <v>3398.9</v>
      </c>
    </row>
    <row r="84" spans="1:12" s="11" customFormat="1" x14ac:dyDescent="0.25">
      <c r="A84" s="114"/>
      <c r="B84" s="115"/>
      <c r="C84" s="116" t="s">
        <v>60</v>
      </c>
      <c r="D84" s="55"/>
      <c r="E84" s="55"/>
      <c r="F84" s="55"/>
      <c r="G84" s="55"/>
      <c r="H84" s="117"/>
      <c r="I84" s="156"/>
      <c r="J84" s="143"/>
      <c r="K84" s="120"/>
      <c r="L84" s="121"/>
    </row>
    <row r="85" spans="1:12" s="11" customFormat="1" x14ac:dyDescent="0.25">
      <c r="A85" s="157" t="s">
        <v>61</v>
      </c>
      <c r="B85" s="123">
        <v>13</v>
      </c>
      <c r="C85" s="158" t="s">
        <v>62</v>
      </c>
      <c r="D85" s="59"/>
      <c r="E85" s="59"/>
      <c r="F85" s="59"/>
      <c r="G85" s="60"/>
      <c r="H85" s="125"/>
      <c r="I85" s="144"/>
      <c r="J85" s="104"/>
      <c r="K85" s="104"/>
      <c r="L85" s="104"/>
    </row>
    <row r="86" spans="1:12" s="11" customFormat="1" x14ac:dyDescent="0.25">
      <c r="A86" s="159" t="s">
        <v>65</v>
      </c>
      <c r="B86" s="160">
        <f>ROUND($B$85 + 0.01,2)</f>
        <v>13.01</v>
      </c>
      <c r="C86" s="161" t="s">
        <v>66</v>
      </c>
      <c r="D86" s="64"/>
      <c r="E86" s="64"/>
      <c r="F86" s="64"/>
      <c r="G86" s="65"/>
      <c r="H86" s="125"/>
      <c r="I86" s="144"/>
      <c r="J86" s="104"/>
      <c r="K86" s="104"/>
      <c r="L86" s="104"/>
    </row>
    <row r="87" spans="1:12" s="11" customFormat="1" x14ac:dyDescent="0.25">
      <c r="A87" s="128"/>
      <c r="B87" s="129"/>
      <c r="C87" s="24"/>
      <c r="D87" s="145">
        <v>1</v>
      </c>
      <c r="E87" s="146">
        <v>7.38</v>
      </c>
      <c r="F87" s="147">
        <v>3.25</v>
      </c>
      <c r="G87" s="148"/>
      <c r="H87" s="102">
        <f>ROUND(D87*E87*F87,2)</f>
        <v>23.99</v>
      </c>
      <c r="I87" s="103" t="str">
        <f>IF(D87=0,0, IF(E87=0,"No.",IF(F87=0,"M",IF(G87=0,"Sq.M","Cu.M"))))</f>
        <v>Sq.M</v>
      </c>
      <c r="J87" s="104"/>
      <c r="K87" s="104"/>
      <c r="L87" s="104"/>
    </row>
    <row r="88" spans="1:12" s="11" customFormat="1" x14ac:dyDescent="0.25">
      <c r="A88" s="149"/>
      <c r="B88" s="106"/>
      <c r="C88" s="24"/>
      <c r="D88" s="145">
        <v>2</v>
      </c>
      <c r="E88" s="146">
        <v>10.62</v>
      </c>
      <c r="F88" s="147">
        <v>0.12</v>
      </c>
      <c r="G88" s="150"/>
      <c r="H88" s="133">
        <f>ROUND(D88*E88*F88,2)</f>
        <v>2.5499999999999998</v>
      </c>
      <c r="I88" s="103" t="str">
        <f>IF(D88=0,0, IF(E88=0,"No.",IF(F88=0,"M",IF(G88=0,"Sq.M","Cu.M"))))</f>
        <v>Sq.M</v>
      </c>
      <c r="J88" s="104"/>
      <c r="K88" s="104"/>
      <c r="L88" s="104"/>
    </row>
    <row r="89" spans="1:12" s="11" customFormat="1" x14ac:dyDescent="0.25">
      <c r="A89" s="149"/>
      <c r="B89" s="97"/>
      <c r="C89" s="98"/>
      <c r="D89" s="145">
        <v>6</v>
      </c>
      <c r="E89" s="179">
        <v>0.32</v>
      </c>
      <c r="F89" s="180">
        <v>3</v>
      </c>
      <c r="G89" s="181">
        <f>IF(B89=0,0, IF(C89=0,"No.",IF(D89=0,"M",IF(E89=0,"Sq.M","Cu.M"))))</f>
        <v>0</v>
      </c>
      <c r="H89" s="133">
        <f>ROUND(D89*E89*F89,2)</f>
        <v>5.76</v>
      </c>
      <c r="I89" s="103" t="str">
        <f>IF(D89=0,0, IF(E89=0,"No.",IF(F89=0,"M",IF(G89=0,"Sq.M","Cu.M"))))</f>
        <v>Sq.M</v>
      </c>
      <c r="J89" s="104"/>
      <c r="K89" s="104"/>
      <c r="L89" s="104"/>
    </row>
    <row r="90" spans="1:12" s="11" customFormat="1" x14ac:dyDescent="0.25">
      <c r="A90" s="149"/>
      <c r="B90" s="106"/>
      <c r="C90" s="24"/>
      <c r="D90" s="145">
        <v>4</v>
      </c>
      <c r="E90" s="146">
        <v>7.38</v>
      </c>
      <c r="F90" s="147">
        <v>0.12</v>
      </c>
      <c r="G90" s="150"/>
      <c r="H90" s="133">
        <f>ROUND(D90*E90*F90,2)</f>
        <v>3.54</v>
      </c>
      <c r="I90" s="103" t="str">
        <f>IF(D90=0,0, IF(E90=0,"No.",IF(F90=0,"M",IF(G90=0,"Sq.M","Cu.M"))))</f>
        <v>Sq.M</v>
      </c>
      <c r="J90" s="104"/>
      <c r="K90" s="104"/>
      <c r="L90" s="104"/>
    </row>
    <row r="91" spans="1:12" s="11" customFormat="1" x14ac:dyDescent="0.25">
      <c r="A91" s="149"/>
      <c r="B91" s="106"/>
      <c r="C91" s="24"/>
      <c r="D91" s="99">
        <v>6</v>
      </c>
      <c r="E91" s="130">
        <v>3.25</v>
      </c>
      <c r="F91" s="132">
        <v>0.12</v>
      </c>
      <c r="G91" s="150"/>
      <c r="H91" s="133">
        <f>ROUND(D91*E91*F91,2)</f>
        <v>2.34</v>
      </c>
      <c r="I91" s="103" t="str">
        <f>IF(D91=0,0, IF(E91=0,"No.",IF(F91=0,"M",IF(G91=0,"Sq.M","Cu.M"))))</f>
        <v>Sq.M</v>
      </c>
      <c r="J91" s="104"/>
      <c r="K91" s="104"/>
      <c r="L91" s="104"/>
    </row>
    <row r="92" spans="1:12" s="11" customFormat="1" x14ac:dyDescent="0.25">
      <c r="A92" s="135"/>
      <c r="B92" s="106"/>
      <c r="C92" s="24"/>
      <c r="D92" s="25"/>
      <c r="E92" s="26"/>
      <c r="F92" s="107"/>
      <c r="G92" s="108" t="s">
        <v>24</v>
      </c>
      <c r="H92" s="109">
        <f>SUM(H84:H91)</f>
        <v>38.179999999999993</v>
      </c>
      <c r="I92" s="110" t="s">
        <v>38</v>
      </c>
      <c r="J92" s="155">
        <v>328</v>
      </c>
      <c r="K92" s="112" t="s">
        <v>39</v>
      </c>
      <c r="L92" s="113">
        <f>ROUND(H92*J92,2)</f>
        <v>12523.04</v>
      </c>
    </row>
    <row r="93" spans="1:12" s="11" customFormat="1" x14ac:dyDescent="0.25">
      <c r="A93" s="114"/>
      <c r="B93" s="115"/>
      <c r="C93" s="116" t="s">
        <v>67</v>
      </c>
      <c r="D93" s="55"/>
      <c r="E93" s="55"/>
      <c r="F93" s="55"/>
      <c r="G93" s="55"/>
      <c r="H93" s="117"/>
      <c r="I93" s="156"/>
      <c r="J93" s="143"/>
      <c r="K93" s="120"/>
      <c r="L93" s="121"/>
    </row>
    <row r="94" spans="1:12" s="11" customFormat="1" x14ac:dyDescent="0.25">
      <c r="A94" s="157" t="s">
        <v>68</v>
      </c>
      <c r="B94" s="123">
        <v>14</v>
      </c>
      <c r="C94" s="158" t="s">
        <v>69</v>
      </c>
      <c r="D94" s="59"/>
      <c r="E94" s="59"/>
      <c r="F94" s="59"/>
      <c r="G94" s="60"/>
      <c r="H94" s="125"/>
      <c r="I94" s="144"/>
      <c r="J94" s="104"/>
      <c r="K94" s="104"/>
      <c r="L94" s="104"/>
    </row>
    <row r="95" spans="1:12" s="11" customFormat="1" x14ac:dyDescent="0.25">
      <c r="A95" s="159" t="s">
        <v>70</v>
      </c>
      <c r="B95" s="160">
        <f>ROUND($B$94 + 0.01,2)</f>
        <v>14.01</v>
      </c>
      <c r="C95" s="161" t="s">
        <v>71</v>
      </c>
      <c r="D95" s="64"/>
      <c r="E95" s="64"/>
      <c r="F95" s="64"/>
      <c r="G95" s="65"/>
      <c r="H95" s="125"/>
      <c r="I95" s="144"/>
      <c r="J95" s="104"/>
      <c r="K95" s="104"/>
      <c r="L95" s="104"/>
    </row>
    <row r="96" spans="1:12" s="11" customFormat="1" x14ac:dyDescent="0.25">
      <c r="A96" s="128"/>
      <c r="B96" s="129"/>
      <c r="C96" s="24"/>
      <c r="D96" s="99">
        <v>1</v>
      </c>
      <c r="E96" s="130">
        <v>7.38</v>
      </c>
      <c r="F96" s="132">
        <v>3.25</v>
      </c>
      <c r="G96" s="148"/>
      <c r="H96" s="102">
        <f>ROUND(D96*E96*F96,2)</f>
        <v>23.99</v>
      </c>
      <c r="I96" s="103" t="str">
        <f>IF(D96=0,0, IF(E96=0,"No.",IF(F96=0,"M",IF(G96=0,"Sq.M","Cu.M"))))</f>
        <v>Sq.M</v>
      </c>
      <c r="J96" s="104"/>
      <c r="K96" s="104"/>
      <c r="L96" s="104"/>
    </row>
    <row r="97" spans="1:12" s="11" customFormat="1" x14ac:dyDescent="0.25">
      <c r="A97" s="135"/>
      <c r="B97" s="106"/>
      <c r="C97" s="24"/>
      <c r="D97" s="25"/>
      <c r="E97" s="26"/>
      <c r="F97" s="107"/>
      <c r="G97" s="108" t="s">
        <v>24</v>
      </c>
      <c r="H97" s="109">
        <f>SUM(H93:H96)</f>
        <v>23.99</v>
      </c>
      <c r="I97" s="110" t="s">
        <v>38</v>
      </c>
      <c r="J97" s="155">
        <v>269</v>
      </c>
      <c r="K97" s="112" t="s">
        <v>39</v>
      </c>
      <c r="L97" s="113">
        <f>ROUND(H97*J97,2)</f>
        <v>6453.31</v>
      </c>
    </row>
    <row r="98" spans="1:12" s="11" customFormat="1" x14ac:dyDescent="0.25">
      <c r="A98" s="114"/>
      <c r="B98" s="115"/>
      <c r="C98" s="116" t="s">
        <v>72</v>
      </c>
      <c r="D98" s="55"/>
      <c r="E98" s="55"/>
      <c r="F98" s="55"/>
      <c r="G98" s="55"/>
      <c r="H98" s="117"/>
      <c r="I98" s="156"/>
      <c r="J98" s="143"/>
      <c r="K98" s="120"/>
      <c r="L98" s="121"/>
    </row>
    <row r="99" spans="1:12" s="11" customFormat="1" x14ac:dyDescent="0.25">
      <c r="A99" s="157" t="s">
        <v>73</v>
      </c>
      <c r="B99" s="123">
        <v>15</v>
      </c>
      <c r="C99" s="158" t="s">
        <v>74</v>
      </c>
      <c r="D99" s="59"/>
      <c r="E99" s="59"/>
      <c r="F99" s="59"/>
      <c r="G99" s="60"/>
      <c r="H99" s="125"/>
      <c r="I99" s="144"/>
      <c r="J99" s="104"/>
      <c r="K99" s="104"/>
      <c r="L99" s="104"/>
    </row>
    <row r="100" spans="1:12" s="11" customFormat="1" x14ac:dyDescent="0.25">
      <c r="A100" s="177" t="s">
        <v>75</v>
      </c>
      <c r="B100" s="160">
        <f>ROUND($B$99 + 0.01,2)</f>
        <v>15.01</v>
      </c>
      <c r="C100" s="182" t="s">
        <v>76</v>
      </c>
      <c r="D100" s="64"/>
      <c r="E100" s="64"/>
      <c r="F100" s="64"/>
      <c r="G100" s="65"/>
      <c r="H100" s="125"/>
      <c r="I100" s="144"/>
      <c r="J100" s="104"/>
      <c r="K100" s="104"/>
      <c r="L100" s="104"/>
    </row>
    <row r="101" spans="1:12" s="11" customFormat="1" x14ac:dyDescent="0.25">
      <c r="A101" s="177" t="s">
        <v>77</v>
      </c>
      <c r="B101" s="160">
        <f>ROUND($B$100 + 0.01,2)</f>
        <v>15.02</v>
      </c>
      <c r="C101" s="182" t="s">
        <v>78</v>
      </c>
      <c r="D101" s="64"/>
      <c r="E101" s="64"/>
      <c r="F101" s="64"/>
      <c r="G101" s="65"/>
      <c r="H101" s="125"/>
      <c r="I101" s="144"/>
      <c r="J101" s="104"/>
      <c r="K101" s="104"/>
      <c r="L101" s="104"/>
    </row>
    <row r="102" spans="1:12" s="11" customFormat="1" x14ac:dyDescent="0.25">
      <c r="A102" s="157"/>
      <c r="B102" s="183"/>
      <c r="C102" s="116" t="s">
        <v>79</v>
      </c>
      <c r="D102" s="54"/>
      <c r="E102" s="54"/>
      <c r="F102" s="54"/>
      <c r="G102" s="54"/>
      <c r="H102" s="125"/>
      <c r="I102" s="144"/>
      <c r="J102" s="104"/>
      <c r="K102" s="104"/>
      <c r="L102" s="104"/>
    </row>
    <row r="103" spans="1:12" s="11" customFormat="1" x14ac:dyDescent="0.25">
      <c r="A103" s="159" t="s">
        <v>80</v>
      </c>
      <c r="B103" s="123">
        <v>16</v>
      </c>
      <c r="C103" s="184" t="s">
        <v>81</v>
      </c>
      <c r="D103" s="59"/>
      <c r="E103" s="59"/>
      <c r="F103" s="59"/>
      <c r="G103" s="60"/>
      <c r="H103" s="125"/>
      <c r="I103" s="144"/>
      <c r="J103" s="104"/>
      <c r="K103" s="104"/>
      <c r="L103" s="104"/>
    </row>
    <row r="104" spans="1:12" s="11" customFormat="1" x14ac:dyDescent="0.25">
      <c r="A104" s="128"/>
      <c r="B104" s="129"/>
      <c r="C104" s="24"/>
      <c r="D104" s="99">
        <v>2</v>
      </c>
      <c r="E104" s="130">
        <v>1</v>
      </c>
      <c r="F104" s="132">
        <v>2.1</v>
      </c>
      <c r="G104" s="148"/>
      <c r="H104" s="102">
        <f>ROUND(D104*E104*F104,2)</f>
        <v>4.2</v>
      </c>
      <c r="I104" s="103" t="str">
        <f>IF(D104=0,0, IF(E104=0,"No.",IF(F104=0,"M",IF(G104=0,"Sq.M","Cu.M"))))</f>
        <v>Sq.M</v>
      </c>
      <c r="J104" s="104"/>
      <c r="K104" s="104"/>
      <c r="L104" s="104"/>
    </row>
    <row r="105" spans="1:12" s="11" customFormat="1" x14ac:dyDescent="0.25">
      <c r="A105" s="135"/>
      <c r="B105" s="106"/>
      <c r="C105" s="24"/>
      <c r="D105" s="25"/>
      <c r="E105" s="26"/>
      <c r="F105" s="107"/>
      <c r="G105" s="108" t="s">
        <v>24</v>
      </c>
      <c r="H105" s="109">
        <f>SUM(H98:H104)</f>
        <v>4.2</v>
      </c>
      <c r="I105" s="110" t="s">
        <v>38</v>
      </c>
      <c r="J105" s="155">
        <v>3773</v>
      </c>
      <c r="K105" s="112" t="s">
        <v>39</v>
      </c>
      <c r="L105" s="113">
        <f>ROUND(H105*J105,2)</f>
        <v>15846.6</v>
      </c>
    </row>
    <row r="106" spans="1:12" s="11" customFormat="1" x14ac:dyDescent="0.25">
      <c r="A106" s="114"/>
      <c r="B106" s="115"/>
      <c r="C106" s="116" t="s">
        <v>82</v>
      </c>
      <c r="D106" s="55"/>
      <c r="E106" s="55"/>
      <c r="F106" s="55"/>
      <c r="G106" s="55"/>
      <c r="H106" s="117"/>
      <c r="I106" s="156"/>
      <c r="J106" s="143"/>
      <c r="K106" s="120"/>
      <c r="L106" s="121"/>
    </row>
    <row r="107" spans="1:12" s="11" customFormat="1" x14ac:dyDescent="0.25">
      <c r="A107" s="157" t="s">
        <v>83</v>
      </c>
      <c r="B107" s="123">
        <v>17</v>
      </c>
      <c r="C107" s="158" t="s">
        <v>84</v>
      </c>
      <c r="D107" s="59"/>
      <c r="E107" s="59"/>
      <c r="F107" s="59"/>
      <c r="G107" s="60"/>
      <c r="H107" s="125"/>
      <c r="I107" s="144"/>
      <c r="J107" s="104"/>
      <c r="K107" s="104"/>
      <c r="L107" s="104"/>
    </row>
    <row r="108" spans="1:12" s="11" customFormat="1" x14ac:dyDescent="0.25">
      <c r="A108" s="159" t="s">
        <v>85</v>
      </c>
      <c r="B108" s="160">
        <f>ROUND($B$107 + 0.01,2)</f>
        <v>17.010000000000002</v>
      </c>
      <c r="C108" s="161" t="s">
        <v>86</v>
      </c>
      <c r="D108" s="64"/>
      <c r="E108" s="64"/>
      <c r="F108" s="64"/>
      <c r="G108" s="65"/>
      <c r="H108" s="125"/>
      <c r="I108" s="144"/>
      <c r="J108" s="104"/>
      <c r="K108" s="104"/>
      <c r="L108" s="104"/>
    </row>
    <row r="109" spans="1:12" s="11" customFormat="1" x14ac:dyDescent="0.25">
      <c r="A109" s="128"/>
      <c r="B109" s="129"/>
      <c r="C109" s="24"/>
      <c r="D109" s="145">
        <v>2</v>
      </c>
      <c r="E109" s="146">
        <v>7.38</v>
      </c>
      <c r="F109" s="102">
        <v>0.25</v>
      </c>
      <c r="G109" s="102">
        <v>0.6</v>
      </c>
      <c r="H109" s="102">
        <f>ROUND(D109*E109*F109*G109,2)</f>
        <v>2.21</v>
      </c>
      <c r="I109" s="103" t="str">
        <f>IF(D109=0,0, IF(E109=0,"No.",IF(F109=0,"M",IF(G109=0,"Sq.M","Cu.M"))))</f>
        <v>Cu.M</v>
      </c>
      <c r="J109" s="104"/>
      <c r="K109" s="104"/>
      <c r="L109" s="104"/>
    </row>
    <row r="110" spans="1:12" s="11" customFormat="1" x14ac:dyDescent="0.25">
      <c r="A110" s="149"/>
      <c r="B110" s="106"/>
      <c r="C110" s="24"/>
      <c r="D110" s="145">
        <v>3</v>
      </c>
      <c r="E110" s="146">
        <v>3.25</v>
      </c>
      <c r="F110" s="102">
        <v>0.25</v>
      </c>
      <c r="G110" s="147">
        <v>0.6</v>
      </c>
      <c r="H110" s="133">
        <f>ROUND(D110*E110*F110*G110,2)</f>
        <v>1.46</v>
      </c>
      <c r="I110" s="103" t="str">
        <f>IF(D110=0,0, IF(E110=0,"No.",IF(F110=0,"M",IF(G110=0,"Sq.M","Cu.M"))))</f>
        <v>Cu.M</v>
      </c>
      <c r="J110" s="104"/>
      <c r="K110" s="104"/>
      <c r="L110" s="104"/>
    </row>
    <row r="111" spans="1:12" s="11" customFormat="1" x14ac:dyDescent="0.25">
      <c r="A111" s="149"/>
      <c r="B111" s="106"/>
      <c r="C111" s="24"/>
      <c r="D111" s="145">
        <v>2</v>
      </c>
      <c r="E111" s="146">
        <v>2.5</v>
      </c>
      <c r="F111" s="102">
        <v>0.25</v>
      </c>
      <c r="G111" s="147">
        <v>0.6</v>
      </c>
      <c r="H111" s="133">
        <f>ROUND(D111*E111*F111*G111,2)</f>
        <v>0.75</v>
      </c>
      <c r="I111" s="103" t="str">
        <f>IF(D111=0,0, IF(E111=0,"No.",IF(F111=0,"M",IF(G111=0,"Sq.M","Cu.M"))))</f>
        <v>Cu.M</v>
      </c>
      <c r="J111" s="104"/>
      <c r="K111" s="104"/>
      <c r="L111" s="104"/>
    </row>
    <row r="112" spans="1:12" s="11" customFormat="1" x14ac:dyDescent="0.25">
      <c r="A112" s="149"/>
      <c r="B112" s="106"/>
      <c r="C112" s="24"/>
      <c r="D112" s="99">
        <v>2</v>
      </c>
      <c r="E112" s="130">
        <v>1</v>
      </c>
      <c r="F112" s="131">
        <v>0.5</v>
      </c>
      <c r="G112" s="147">
        <v>0.3</v>
      </c>
      <c r="H112" s="133">
        <f>ROUND(D112*E112*F112*G112,2)</f>
        <v>0.3</v>
      </c>
      <c r="I112" s="103" t="str">
        <f>IF(D112=0,0, IF(E112=0,"No.",IF(F112=0,"M",IF(G112=0,"Sq.M","Cu.M"))))</f>
        <v>Cu.M</v>
      </c>
      <c r="J112" s="104"/>
      <c r="K112" s="104"/>
      <c r="L112" s="104"/>
    </row>
    <row r="113" spans="1:12" s="11" customFormat="1" x14ac:dyDescent="0.25">
      <c r="A113" s="135"/>
      <c r="B113" s="106"/>
      <c r="C113" s="24"/>
      <c r="D113" s="25"/>
      <c r="E113" s="26"/>
      <c r="F113" s="27"/>
      <c r="G113" s="108" t="s">
        <v>24</v>
      </c>
      <c r="H113" s="109">
        <f>SUM(H106:H112)</f>
        <v>4.72</v>
      </c>
      <c r="I113" s="110" t="s">
        <v>25</v>
      </c>
      <c r="J113" s="155">
        <v>5121</v>
      </c>
      <c r="K113" s="112" t="s">
        <v>87</v>
      </c>
      <c r="L113" s="113">
        <f>ROUND(H113*J113,2)</f>
        <v>24171.119999999999</v>
      </c>
    </row>
    <row r="114" spans="1:12" s="11" customFormat="1" x14ac:dyDescent="0.25">
      <c r="A114" s="114"/>
      <c r="B114" s="115"/>
      <c r="C114" s="116" t="s">
        <v>82</v>
      </c>
      <c r="D114" s="55"/>
      <c r="E114" s="55"/>
      <c r="F114" s="55"/>
      <c r="G114" s="55"/>
      <c r="H114" s="117"/>
      <c r="I114" s="156"/>
      <c r="J114" s="143"/>
      <c r="K114" s="120"/>
      <c r="L114" s="121"/>
    </row>
    <row r="115" spans="1:12" s="11" customFormat="1" x14ac:dyDescent="0.25">
      <c r="A115" s="157" t="s">
        <v>83</v>
      </c>
      <c r="B115" s="123">
        <v>18</v>
      </c>
      <c r="C115" s="158" t="s">
        <v>84</v>
      </c>
      <c r="D115" s="59"/>
      <c r="E115" s="59"/>
      <c r="F115" s="59"/>
      <c r="G115" s="60"/>
      <c r="H115" s="125"/>
      <c r="I115" s="144"/>
      <c r="J115" s="104"/>
      <c r="K115" s="104"/>
      <c r="L115" s="104"/>
    </row>
    <row r="116" spans="1:12" s="11" customFormat="1" x14ac:dyDescent="0.25">
      <c r="A116" s="159" t="s">
        <v>88</v>
      </c>
      <c r="B116" s="160">
        <f>ROUND($B$115 + 0.01,2)</f>
        <v>18.010000000000002</v>
      </c>
      <c r="C116" s="161" t="s">
        <v>89</v>
      </c>
      <c r="D116" s="64"/>
      <c r="E116" s="64"/>
      <c r="F116" s="64"/>
      <c r="G116" s="65"/>
      <c r="H116" s="125"/>
      <c r="I116" s="144"/>
      <c r="J116" s="104"/>
      <c r="K116" s="104"/>
      <c r="L116" s="104"/>
    </row>
    <row r="117" spans="1:12" s="11" customFormat="1" x14ac:dyDescent="0.25">
      <c r="A117" s="128"/>
      <c r="B117" s="129"/>
      <c r="C117" s="24"/>
      <c r="D117" s="145">
        <v>2</v>
      </c>
      <c r="E117" s="146">
        <v>7.38</v>
      </c>
      <c r="F117" s="102">
        <v>0.25</v>
      </c>
      <c r="G117" s="102">
        <v>3</v>
      </c>
      <c r="H117" s="102">
        <f>ROUND(D117*E117*F117*G117,2)</f>
        <v>11.07</v>
      </c>
      <c r="I117" s="103" t="str">
        <f>IF(D117=0,0, IF(E117=0,"No.",IF(F117=0,"M",IF(G117=0,"Sq.M","Cu.M"))))</f>
        <v>Cu.M</v>
      </c>
      <c r="J117" s="104"/>
      <c r="K117" s="104"/>
      <c r="L117" s="104"/>
    </row>
    <row r="118" spans="1:12" s="11" customFormat="1" x14ac:dyDescent="0.25">
      <c r="A118" s="149"/>
      <c r="B118" s="106"/>
      <c r="C118" s="24"/>
      <c r="D118" s="99">
        <v>3</v>
      </c>
      <c r="E118" s="130">
        <v>3</v>
      </c>
      <c r="F118" s="131">
        <v>0.25</v>
      </c>
      <c r="G118" s="147">
        <v>3</v>
      </c>
      <c r="H118" s="133">
        <f>ROUND(D118*E118*F118*G118,2)</f>
        <v>6.75</v>
      </c>
      <c r="I118" s="103" t="str">
        <f>IF(D118=0,0, IF(E118=0,"No.",IF(F118=0,"M",IF(G118=0,"Sq.M","Cu.M"))))</f>
        <v>Cu.M</v>
      </c>
      <c r="J118" s="104"/>
      <c r="K118" s="104"/>
      <c r="L118" s="104"/>
    </row>
    <row r="119" spans="1:12" s="11" customFormat="1" x14ac:dyDescent="0.25">
      <c r="A119" s="135"/>
      <c r="B119" s="106"/>
      <c r="C119" s="24"/>
      <c r="D119" s="25"/>
      <c r="E119" s="26"/>
      <c r="F119" s="27"/>
      <c r="G119" s="108" t="s">
        <v>24</v>
      </c>
      <c r="H119" s="137">
        <f>SUM(H114:H118)</f>
        <v>17.82</v>
      </c>
      <c r="I119" s="138" t="s">
        <v>25</v>
      </c>
      <c r="J119" s="165">
        <v>5344</v>
      </c>
      <c r="K119" s="166" t="s">
        <v>87</v>
      </c>
      <c r="L119" s="167">
        <f>ROUND(H119*J119,2)</f>
        <v>95230.080000000002</v>
      </c>
    </row>
    <row r="120" spans="1:12" s="11" customFormat="1" x14ac:dyDescent="0.25">
      <c r="A120" s="114"/>
      <c r="B120" s="115"/>
      <c r="C120" s="116" t="s">
        <v>90</v>
      </c>
      <c r="D120" s="55"/>
      <c r="E120" s="55"/>
      <c r="F120" s="55"/>
      <c r="G120" s="168"/>
      <c r="H120" s="154"/>
      <c r="I120" s="142"/>
      <c r="J120" s="169"/>
      <c r="K120" s="170"/>
      <c r="L120" s="171"/>
    </row>
    <row r="121" spans="1:12" s="11" customFormat="1" x14ac:dyDescent="0.25">
      <c r="A121" s="122" t="s">
        <v>91</v>
      </c>
      <c r="B121" s="123">
        <v>19</v>
      </c>
      <c r="C121" s="124" t="s">
        <v>92</v>
      </c>
      <c r="D121" s="172"/>
      <c r="E121" s="172"/>
      <c r="F121" s="172"/>
      <c r="G121" s="173"/>
      <c r="H121" s="27"/>
      <c r="I121" s="27"/>
    </row>
    <row r="122" spans="1:12" s="11" customFormat="1" x14ac:dyDescent="0.25">
      <c r="A122" s="105"/>
      <c r="B122" s="129"/>
      <c r="C122" s="24"/>
      <c r="D122" s="25"/>
      <c r="E122" s="26"/>
      <c r="F122" s="27"/>
      <c r="G122" s="27"/>
      <c r="H122" s="27">
        <v>25.81</v>
      </c>
      <c r="I122" s="27" t="s">
        <v>38</v>
      </c>
      <c r="J122" s="11">
        <v>21</v>
      </c>
      <c r="K122" s="11" t="s">
        <v>39</v>
      </c>
      <c r="L122" s="11">
        <v>542</v>
      </c>
    </row>
    <row r="123" spans="1:12" s="11" customFormat="1" x14ac:dyDescent="0.25">
      <c r="A123" s="114"/>
      <c r="B123" s="115"/>
      <c r="C123" s="116" t="s">
        <v>93</v>
      </c>
      <c r="D123" s="55"/>
      <c r="E123" s="55"/>
      <c r="F123" s="55"/>
      <c r="G123" s="55"/>
      <c r="H123" s="174"/>
      <c r="I123" s="175"/>
      <c r="J123" s="104"/>
      <c r="K123" s="104"/>
      <c r="L123" s="104"/>
    </row>
    <row r="124" spans="1:12" s="11" customFormat="1" x14ac:dyDescent="0.25">
      <c r="A124" s="157" t="s">
        <v>94</v>
      </c>
      <c r="B124" s="123">
        <v>20</v>
      </c>
      <c r="C124" s="158" t="s">
        <v>95</v>
      </c>
      <c r="D124" s="59"/>
      <c r="E124" s="59"/>
      <c r="F124" s="59"/>
      <c r="G124" s="60"/>
      <c r="H124" s="125"/>
      <c r="I124" s="144"/>
      <c r="J124" s="104"/>
      <c r="K124" s="104"/>
      <c r="L124" s="104"/>
    </row>
    <row r="125" spans="1:12" s="11" customFormat="1" x14ac:dyDescent="0.25">
      <c r="A125" s="177" t="s">
        <v>96</v>
      </c>
      <c r="B125" s="160">
        <f>ROUND($B$124 + 0.01,2)</f>
        <v>20.010000000000002</v>
      </c>
      <c r="C125" s="182" t="s">
        <v>97</v>
      </c>
      <c r="D125" s="64"/>
      <c r="E125" s="64"/>
      <c r="F125" s="64"/>
      <c r="G125" s="65"/>
      <c r="H125" s="125"/>
      <c r="I125" s="144"/>
      <c r="J125" s="104"/>
      <c r="K125" s="104"/>
      <c r="L125" s="104"/>
    </row>
    <row r="126" spans="1:12" s="11" customFormat="1" x14ac:dyDescent="0.25">
      <c r="A126" s="159" t="s">
        <v>98</v>
      </c>
      <c r="B126" s="160">
        <f>ROUND($B$125 + 0.01,2)</f>
        <v>20.02</v>
      </c>
      <c r="C126" s="161" t="s">
        <v>99</v>
      </c>
      <c r="D126" s="64"/>
      <c r="E126" s="64"/>
      <c r="F126" s="64"/>
      <c r="G126" s="65"/>
      <c r="H126" s="125"/>
      <c r="I126" s="144"/>
      <c r="J126" s="104"/>
      <c r="K126" s="104"/>
      <c r="L126" s="104"/>
    </row>
    <row r="127" spans="1:12" s="11" customFormat="1" x14ac:dyDescent="0.25">
      <c r="A127" s="128"/>
      <c r="B127" s="129"/>
      <c r="C127" s="24"/>
      <c r="D127" s="145">
        <v>2</v>
      </c>
      <c r="E127" s="179">
        <v>10.62</v>
      </c>
      <c r="F127" s="148">
        <v>3.75</v>
      </c>
      <c r="G127" s="148"/>
      <c r="H127" s="102">
        <f>ROUND(D127*E127*F127,2)</f>
        <v>79.650000000000006</v>
      </c>
      <c r="I127" s="103" t="str">
        <f>IF(D127=0,0, IF(E127=0,"No.",IF(F127=0,"M",IF(G127=0,"Sq.M","Cu.M"))))</f>
        <v>Sq.M</v>
      </c>
      <c r="J127" s="104"/>
      <c r="K127" s="104"/>
      <c r="L127" s="104"/>
    </row>
    <row r="128" spans="1:12" s="11" customFormat="1" x14ac:dyDescent="0.25">
      <c r="A128" s="149"/>
      <c r="B128" s="106"/>
      <c r="C128" s="24"/>
      <c r="D128" s="145">
        <v>2</v>
      </c>
      <c r="E128" s="146">
        <f>E127</f>
        <v>10.62</v>
      </c>
      <c r="F128" s="147">
        <v>3</v>
      </c>
      <c r="G128" s="150"/>
      <c r="H128" s="133">
        <f>ROUND(D128*E128*F128,2)</f>
        <v>63.72</v>
      </c>
      <c r="I128" s="103" t="str">
        <f>IF(D128=0,0, IF(E128=0,"No.",IF(F128=0,"M",IF(G128=0,"Sq.M","Cu.M"))))</f>
        <v>Sq.M</v>
      </c>
      <c r="J128" s="104"/>
      <c r="K128" s="104"/>
      <c r="L128" s="104"/>
    </row>
    <row r="129" spans="1:12" s="11" customFormat="1" x14ac:dyDescent="0.25">
      <c r="A129" s="149"/>
      <c r="B129" s="106"/>
      <c r="C129" s="24"/>
      <c r="D129" s="145">
        <v>6</v>
      </c>
      <c r="E129" s="146">
        <v>1</v>
      </c>
      <c r="F129" s="147">
        <v>3</v>
      </c>
      <c r="G129" s="150"/>
      <c r="H129" s="133">
        <f>ROUND(D129*E129*F129,2)</f>
        <v>18</v>
      </c>
      <c r="I129" s="103" t="str">
        <f>IF(D129=0,0, IF(E129=0,"No.",IF(F129=0,"M",IF(G129=0,"Sq.M","Cu.M"))))</f>
        <v>Sq.M</v>
      </c>
      <c r="J129" s="104"/>
      <c r="K129" s="104"/>
      <c r="L129" s="104"/>
    </row>
    <row r="130" spans="1:12" s="11" customFormat="1" x14ac:dyDescent="0.25">
      <c r="A130" s="149"/>
      <c r="B130" s="106"/>
      <c r="C130" s="24"/>
      <c r="D130" s="99">
        <v>10</v>
      </c>
      <c r="E130" s="130">
        <v>1.2</v>
      </c>
      <c r="F130" s="132">
        <v>3</v>
      </c>
      <c r="G130" s="150"/>
      <c r="H130" s="133">
        <f>ROUND(D130*E130*F130,2)</f>
        <v>36</v>
      </c>
      <c r="I130" s="103" t="str">
        <f>IF(D130=0,0, IF(E130=0,"No.",IF(F130=0,"M",IF(G130=0,"Sq.M","Cu.M"))))</f>
        <v>Sq.M</v>
      </c>
      <c r="J130" s="104"/>
      <c r="K130" s="104"/>
      <c r="L130" s="104"/>
    </row>
    <row r="131" spans="1:12" s="11" customFormat="1" x14ac:dyDescent="0.25">
      <c r="A131" s="135"/>
      <c r="B131" s="106"/>
      <c r="C131" s="24"/>
      <c r="D131" s="25"/>
      <c r="E131" s="26"/>
      <c r="F131" s="27"/>
      <c r="G131" s="108" t="s">
        <v>24</v>
      </c>
      <c r="H131" s="109">
        <f>SUM(H123:H130)</f>
        <v>197.37</v>
      </c>
      <c r="I131" s="110" t="s">
        <v>38</v>
      </c>
      <c r="J131" s="155">
        <v>154</v>
      </c>
      <c r="K131" s="112" t="s">
        <v>39</v>
      </c>
      <c r="L131" s="113">
        <f>ROUND(H131*J131,2)</f>
        <v>30394.98</v>
      </c>
    </row>
    <row r="132" spans="1:12" s="11" customFormat="1" x14ac:dyDescent="0.25">
      <c r="A132" s="114"/>
      <c r="B132" s="115"/>
      <c r="C132" s="116" t="s">
        <v>93</v>
      </c>
      <c r="D132" s="55"/>
      <c r="E132" s="55"/>
      <c r="F132" s="55"/>
      <c r="G132" s="55"/>
      <c r="H132" s="117"/>
      <c r="I132" s="156"/>
      <c r="J132" s="143"/>
      <c r="K132" s="120"/>
      <c r="L132" s="121"/>
    </row>
    <row r="133" spans="1:12" s="11" customFormat="1" x14ac:dyDescent="0.25">
      <c r="A133" s="157" t="s">
        <v>94</v>
      </c>
      <c r="B133" s="123">
        <v>21</v>
      </c>
      <c r="C133" s="158" t="s">
        <v>95</v>
      </c>
      <c r="D133" s="59"/>
      <c r="E133" s="59"/>
      <c r="F133" s="59"/>
      <c r="G133" s="60"/>
      <c r="H133" s="125"/>
      <c r="I133" s="144"/>
      <c r="J133" s="104"/>
      <c r="K133" s="104"/>
      <c r="L133" s="104"/>
    </row>
    <row r="134" spans="1:12" s="11" customFormat="1" x14ac:dyDescent="0.25">
      <c r="A134" s="177" t="s">
        <v>96</v>
      </c>
      <c r="B134" s="160">
        <f>ROUND($B$133 + 0.01,2)</f>
        <v>21.01</v>
      </c>
      <c r="C134" s="182" t="s">
        <v>97</v>
      </c>
      <c r="D134" s="64"/>
      <c r="E134" s="64"/>
      <c r="F134" s="64"/>
      <c r="G134" s="65"/>
      <c r="H134" s="125"/>
      <c r="I134" s="144"/>
      <c r="J134" s="104"/>
      <c r="K134" s="104"/>
      <c r="L134" s="104"/>
    </row>
    <row r="135" spans="1:12" s="11" customFormat="1" x14ac:dyDescent="0.25">
      <c r="A135" s="159" t="s">
        <v>100</v>
      </c>
      <c r="B135" s="160">
        <f>ROUND($B$134 + 0.01,2)</f>
        <v>21.02</v>
      </c>
      <c r="C135" s="161" t="s">
        <v>101</v>
      </c>
      <c r="D135" s="64"/>
      <c r="E135" s="64"/>
      <c r="F135" s="64"/>
      <c r="G135" s="65"/>
      <c r="H135" s="125"/>
      <c r="I135" s="144"/>
      <c r="J135" s="104"/>
      <c r="K135" s="104"/>
      <c r="L135" s="104"/>
    </row>
    <row r="136" spans="1:12" s="11" customFormat="1" x14ac:dyDescent="0.25">
      <c r="A136" s="128"/>
      <c r="B136" s="129"/>
      <c r="C136" s="24"/>
      <c r="D136" s="99">
        <v>1</v>
      </c>
      <c r="E136" s="130">
        <v>7.38</v>
      </c>
      <c r="F136" s="132">
        <v>35</v>
      </c>
      <c r="G136" s="148"/>
      <c r="H136" s="102">
        <f>ROUND(D136*E136*F136,2)</f>
        <v>258.3</v>
      </c>
      <c r="I136" s="103" t="str">
        <f>IF(D136=0,0, IF(E136=0,"No.",IF(F136=0,"M",IF(G136=0,"Sq.M","Cu.M"))))</f>
        <v>Sq.M</v>
      </c>
      <c r="J136" s="104"/>
      <c r="K136" s="104"/>
      <c r="L136" s="104"/>
    </row>
    <row r="137" spans="1:12" s="11" customFormat="1" x14ac:dyDescent="0.25">
      <c r="A137" s="135"/>
      <c r="B137" s="106"/>
      <c r="C137" s="24"/>
      <c r="D137" s="25"/>
      <c r="E137" s="26"/>
      <c r="F137" s="27"/>
      <c r="G137" s="108" t="s">
        <v>24</v>
      </c>
      <c r="H137" s="109">
        <f>SUM(H132:H136)</f>
        <v>258.3</v>
      </c>
      <c r="I137" s="110" t="s">
        <v>38</v>
      </c>
      <c r="J137" s="155">
        <v>125</v>
      </c>
      <c r="K137" s="112" t="s">
        <v>39</v>
      </c>
      <c r="L137" s="113">
        <f>ROUND(H137*J137,2)</f>
        <v>32287.5</v>
      </c>
    </row>
    <row r="138" spans="1:12" s="11" customFormat="1" x14ac:dyDescent="0.25">
      <c r="A138" s="114"/>
      <c r="B138" s="115"/>
      <c r="C138" s="116" t="s">
        <v>102</v>
      </c>
      <c r="D138" s="55"/>
      <c r="E138" s="55"/>
      <c r="F138" s="55"/>
      <c r="G138" s="55"/>
      <c r="H138" s="117"/>
      <c r="I138" s="156"/>
      <c r="J138" s="143"/>
      <c r="K138" s="120"/>
      <c r="L138" s="121"/>
    </row>
    <row r="139" spans="1:12" s="11" customFormat="1" x14ac:dyDescent="0.25">
      <c r="A139" s="122" t="s">
        <v>103</v>
      </c>
      <c r="B139" s="123">
        <v>22</v>
      </c>
      <c r="C139" s="124" t="s">
        <v>104</v>
      </c>
      <c r="D139" s="59"/>
      <c r="E139" s="59"/>
      <c r="F139" s="59"/>
      <c r="G139" s="60"/>
      <c r="H139" s="125"/>
      <c r="I139" s="144"/>
      <c r="J139" s="104"/>
      <c r="K139" s="104"/>
      <c r="L139" s="104"/>
    </row>
    <row r="140" spans="1:12" s="11" customFormat="1" x14ac:dyDescent="0.25">
      <c r="A140" s="128"/>
      <c r="B140" s="129"/>
      <c r="C140" s="24"/>
      <c r="D140" s="99">
        <v>1</v>
      </c>
      <c r="E140" s="130">
        <v>12.9</v>
      </c>
      <c r="F140" s="132">
        <v>0.75</v>
      </c>
      <c r="G140" s="148"/>
      <c r="H140" s="102">
        <f>ROUND(D140*E140*F140,2)</f>
        <v>9.68</v>
      </c>
      <c r="I140" s="103" t="str">
        <f>IF(D140=0,0, IF(E140=0,"No.",IF(F140=0,"M",IF(G140=0,"Sq.M","Cu.M"))))</f>
        <v>Sq.M</v>
      </c>
      <c r="J140" s="104"/>
      <c r="K140" s="104"/>
      <c r="L140" s="104"/>
    </row>
    <row r="141" spans="1:12" s="11" customFormat="1" x14ac:dyDescent="0.25">
      <c r="A141" s="135"/>
      <c r="B141" s="106"/>
      <c r="C141" s="24"/>
      <c r="D141" s="25"/>
      <c r="E141" s="26"/>
      <c r="F141" s="27"/>
      <c r="G141" s="108" t="s">
        <v>24</v>
      </c>
      <c r="H141" s="109">
        <f>SUM(H138:H140)</f>
        <v>9.68</v>
      </c>
      <c r="I141" s="110" t="s">
        <v>38</v>
      </c>
      <c r="J141" s="155">
        <v>34</v>
      </c>
      <c r="K141" s="112" t="s">
        <v>39</v>
      </c>
      <c r="L141" s="113">
        <f>ROUND(H141*J141,2)</f>
        <v>329.12</v>
      </c>
    </row>
    <row r="142" spans="1:12" s="11" customFormat="1" x14ac:dyDescent="0.25">
      <c r="A142" s="114"/>
      <c r="B142" s="115"/>
      <c r="C142" s="116" t="s">
        <v>105</v>
      </c>
      <c r="D142" s="55"/>
      <c r="E142" s="55"/>
      <c r="F142" s="55"/>
      <c r="G142" s="55"/>
      <c r="H142" s="117"/>
      <c r="I142" s="156"/>
      <c r="J142" s="143"/>
      <c r="K142" s="120"/>
      <c r="L142" s="121"/>
    </row>
    <row r="143" spans="1:12" s="11" customFormat="1" x14ac:dyDescent="0.25">
      <c r="A143" s="157" t="s">
        <v>106</v>
      </c>
      <c r="B143" s="123">
        <v>23</v>
      </c>
      <c r="C143" s="158" t="s">
        <v>107</v>
      </c>
      <c r="D143" s="59"/>
      <c r="E143" s="59"/>
      <c r="F143" s="59"/>
      <c r="G143" s="60"/>
      <c r="H143" s="125"/>
      <c r="I143" s="144"/>
      <c r="J143" s="104"/>
      <c r="K143" s="104"/>
      <c r="L143" s="104"/>
    </row>
    <row r="144" spans="1:12" s="11" customFormat="1" x14ac:dyDescent="0.25">
      <c r="A144" s="159" t="s">
        <v>108</v>
      </c>
      <c r="B144" s="160">
        <f>ROUND($B$143 + 0.01,2)</f>
        <v>23.01</v>
      </c>
      <c r="C144" s="161" t="s">
        <v>109</v>
      </c>
      <c r="D144" s="64"/>
      <c r="E144" s="64"/>
      <c r="F144" s="64"/>
      <c r="G144" s="65"/>
      <c r="H144" s="125"/>
      <c r="I144" s="144"/>
      <c r="J144" s="104"/>
      <c r="K144" s="104"/>
      <c r="L144" s="104"/>
    </row>
    <row r="145" spans="1:12" s="11" customFormat="1" x14ac:dyDescent="0.25">
      <c r="A145" s="105"/>
      <c r="B145" s="129"/>
      <c r="C145" s="24"/>
      <c r="D145" s="145">
        <v>5</v>
      </c>
      <c r="E145" s="146">
        <v>2</v>
      </c>
      <c r="F145" s="147">
        <v>2.85</v>
      </c>
      <c r="G145" s="185"/>
      <c r="H145" s="102">
        <f>ROUND(D145*E145,2)</f>
        <v>10</v>
      </c>
      <c r="I145" s="103" t="str">
        <f>IF(D145=0,0, IF(E145=0,"No.",IF(F145=0,"M",IF(G145=0,"Sq.M","Cu.M"))))</f>
        <v>Sq.M</v>
      </c>
      <c r="J145" s="104"/>
      <c r="K145" s="104"/>
      <c r="L145" s="104"/>
    </row>
    <row r="146" spans="1:12" s="11" customFormat="1" x14ac:dyDescent="0.25">
      <c r="A146" s="114"/>
      <c r="B146" s="115"/>
      <c r="C146" s="116" t="s">
        <v>110</v>
      </c>
      <c r="D146" s="55"/>
      <c r="E146" s="55"/>
      <c r="F146" s="55"/>
      <c r="G146" s="55"/>
      <c r="H146" s="186"/>
      <c r="I146" s="187"/>
      <c r="J146" s="104"/>
      <c r="K146" s="104"/>
      <c r="L146" s="104"/>
    </row>
    <row r="147" spans="1:12" s="11" customFormat="1" x14ac:dyDescent="0.25">
      <c r="A147" s="157" t="s">
        <v>111</v>
      </c>
      <c r="B147" s="123">
        <v>24</v>
      </c>
      <c r="C147" s="158" t="s">
        <v>112</v>
      </c>
      <c r="D147" s="59"/>
      <c r="E147" s="59"/>
      <c r="F147" s="59"/>
      <c r="G147" s="60"/>
      <c r="H147" s="125"/>
      <c r="I147" s="144"/>
      <c r="J147" s="104"/>
      <c r="K147" s="104"/>
      <c r="L147" s="104"/>
    </row>
    <row r="148" spans="1:12" s="11" customFormat="1" x14ac:dyDescent="0.25">
      <c r="A148" s="159" t="s">
        <v>113</v>
      </c>
      <c r="B148" s="160">
        <f>ROUND($B$147 + 0.01,2)</f>
        <v>24.01</v>
      </c>
      <c r="C148" s="161" t="s">
        <v>114</v>
      </c>
      <c r="D148" s="64"/>
      <c r="E148" s="64"/>
      <c r="F148" s="64"/>
      <c r="G148" s="65"/>
      <c r="H148" s="125"/>
      <c r="I148" s="144"/>
      <c r="J148" s="104"/>
      <c r="K148" s="104"/>
      <c r="L148" s="104"/>
    </row>
    <row r="149" spans="1:12" s="11" customFormat="1" x14ac:dyDescent="0.25">
      <c r="A149" s="128"/>
      <c r="B149" s="129"/>
      <c r="C149" s="24"/>
      <c r="D149" s="99">
        <v>5</v>
      </c>
      <c r="E149" s="130">
        <v>2.1</v>
      </c>
      <c r="F149" s="132">
        <v>0.75</v>
      </c>
      <c r="G149" s="148"/>
      <c r="H149" s="102">
        <f>ROUND(D149*E149*F149,2)</f>
        <v>7.88</v>
      </c>
      <c r="I149" s="103" t="str">
        <f>IF(D149=0,0, IF(E149=0,"No.",IF(F149=0,"M",IF(G149=0,"Sq.M","Cu.M"))))</f>
        <v>Sq.M</v>
      </c>
      <c r="J149" s="104"/>
      <c r="K149" s="104"/>
      <c r="L149" s="104"/>
    </row>
    <row r="150" spans="1:12" s="11" customFormat="1" x14ac:dyDescent="0.25">
      <c r="A150" s="135"/>
      <c r="B150" s="106"/>
      <c r="C150" s="24"/>
      <c r="D150" s="25"/>
      <c r="E150" s="26"/>
      <c r="F150" s="27"/>
      <c r="G150" s="108" t="s">
        <v>24</v>
      </c>
      <c r="H150" s="137">
        <f>SUM(H142:H149)</f>
        <v>17.88</v>
      </c>
      <c r="I150" s="138" t="s">
        <v>38</v>
      </c>
      <c r="J150" s="165">
        <v>2581</v>
      </c>
      <c r="K150" s="166" t="s">
        <v>39</v>
      </c>
      <c r="L150" s="167">
        <f>ROUND(H150*J150,2)</f>
        <v>46148.28</v>
      </c>
    </row>
    <row r="151" spans="1:12" s="11" customFormat="1" x14ac:dyDescent="0.25">
      <c r="A151" s="114"/>
      <c r="B151" s="115"/>
      <c r="C151" s="116" t="s">
        <v>115</v>
      </c>
      <c r="D151" s="55"/>
      <c r="E151" s="55"/>
      <c r="F151" s="55"/>
      <c r="G151" s="168"/>
      <c r="H151" s="154"/>
      <c r="I151" s="142"/>
      <c r="J151" s="169"/>
      <c r="K151" s="170"/>
      <c r="L151" s="171"/>
    </row>
    <row r="152" spans="1:12" s="11" customFormat="1" x14ac:dyDescent="0.25">
      <c r="A152" s="157" t="s">
        <v>116</v>
      </c>
      <c r="B152" s="123">
        <v>25</v>
      </c>
      <c r="C152" s="158" t="s">
        <v>117</v>
      </c>
      <c r="D152" s="59"/>
      <c r="E152" s="59"/>
      <c r="F152" s="59"/>
      <c r="G152" s="188"/>
      <c r="H152" s="27"/>
      <c r="I152" s="27"/>
    </row>
    <row r="153" spans="1:12" s="11" customFormat="1" x14ac:dyDescent="0.25">
      <c r="A153" s="159" t="s">
        <v>118</v>
      </c>
      <c r="B153" s="160">
        <f>ROUND($B$152 + 0.01,2)</f>
        <v>25.01</v>
      </c>
      <c r="C153" s="161" t="s">
        <v>119</v>
      </c>
      <c r="D153" s="189"/>
      <c r="E153" s="189"/>
      <c r="F153" s="189"/>
      <c r="G153" s="190"/>
      <c r="H153" s="27"/>
      <c r="I153" s="27"/>
    </row>
    <row r="154" spans="1:12" s="11" customFormat="1" x14ac:dyDescent="0.25">
      <c r="A154" s="105"/>
      <c r="B154" s="129"/>
      <c r="C154" s="24"/>
      <c r="D154" s="25"/>
      <c r="E154" s="26"/>
      <c r="F154" s="27"/>
      <c r="G154" s="27"/>
      <c r="H154" s="27">
        <v>5</v>
      </c>
      <c r="I154" s="27" t="s">
        <v>120</v>
      </c>
      <c r="J154" s="11">
        <v>84</v>
      </c>
      <c r="K154" s="11" t="s">
        <v>120</v>
      </c>
      <c r="L154" s="11">
        <v>420</v>
      </c>
    </row>
    <row r="155" spans="1:12" s="11" customFormat="1" x14ac:dyDescent="0.25">
      <c r="A155" s="114"/>
      <c r="B155" s="115"/>
      <c r="C155" s="116" t="s">
        <v>121</v>
      </c>
      <c r="D155" s="55"/>
      <c r="E155" s="55"/>
      <c r="F155" s="55"/>
      <c r="G155" s="168"/>
      <c r="H155" s="27"/>
      <c r="I155" s="27"/>
    </row>
    <row r="156" spans="1:12" s="11" customFormat="1" x14ac:dyDescent="0.25">
      <c r="A156" s="157" t="s">
        <v>122</v>
      </c>
      <c r="B156" s="123">
        <v>26</v>
      </c>
      <c r="C156" s="158" t="s">
        <v>123</v>
      </c>
      <c r="D156" s="59"/>
      <c r="E156" s="59"/>
      <c r="F156" s="59"/>
      <c r="G156" s="188"/>
      <c r="H156" s="27"/>
      <c r="I156" s="27"/>
    </row>
    <row r="157" spans="1:12" s="11" customFormat="1" x14ac:dyDescent="0.25">
      <c r="A157" s="159" t="s">
        <v>124</v>
      </c>
      <c r="B157" s="160">
        <f>ROUND($B$156 + 0.01,2)</f>
        <v>26.01</v>
      </c>
      <c r="C157" s="161" t="s">
        <v>125</v>
      </c>
      <c r="D157" s="189"/>
      <c r="E157" s="189"/>
      <c r="F157" s="189"/>
      <c r="G157" s="190"/>
      <c r="H157" s="27"/>
      <c r="I157" s="27"/>
    </row>
    <row r="158" spans="1:12" s="11" customFormat="1" x14ac:dyDescent="0.25">
      <c r="A158" s="105"/>
      <c r="B158" s="129"/>
      <c r="C158" s="24"/>
      <c r="D158" s="25"/>
      <c r="E158" s="26"/>
      <c r="F158" s="27"/>
      <c r="G158" s="27"/>
      <c r="H158" s="27">
        <v>15</v>
      </c>
      <c r="I158" s="27" t="s">
        <v>120</v>
      </c>
      <c r="J158" s="11">
        <v>66</v>
      </c>
      <c r="K158" s="11" t="s">
        <v>120</v>
      </c>
      <c r="L158" s="11">
        <v>990</v>
      </c>
    </row>
    <row r="159" spans="1:12" s="11" customFormat="1" x14ac:dyDescent="0.25">
      <c r="A159" s="114"/>
      <c r="B159" s="115"/>
      <c r="C159" s="116" t="s">
        <v>126</v>
      </c>
      <c r="D159" s="55"/>
      <c r="E159" s="55"/>
      <c r="F159" s="55"/>
      <c r="G159" s="168"/>
      <c r="H159" s="27"/>
      <c r="I159" s="27"/>
    </row>
    <row r="160" spans="1:12" s="11" customFormat="1" x14ac:dyDescent="0.25">
      <c r="A160" s="157" t="s">
        <v>127</v>
      </c>
      <c r="B160" s="123">
        <v>27</v>
      </c>
      <c r="C160" s="158" t="s">
        <v>128</v>
      </c>
      <c r="D160" s="59"/>
      <c r="E160" s="59"/>
      <c r="F160" s="59"/>
      <c r="G160" s="188"/>
      <c r="H160" s="27"/>
      <c r="I160" s="27"/>
    </row>
    <row r="161" spans="1:12" s="11" customFormat="1" x14ac:dyDescent="0.25">
      <c r="A161" s="159" t="s">
        <v>129</v>
      </c>
      <c r="B161" s="160">
        <f>ROUND($B$160 + 0.01,2)</f>
        <v>27.01</v>
      </c>
      <c r="C161" s="161" t="s">
        <v>130</v>
      </c>
      <c r="D161" s="189"/>
      <c r="E161" s="189"/>
      <c r="F161" s="189"/>
      <c r="G161" s="190"/>
      <c r="H161" s="27"/>
      <c r="I161" s="27"/>
    </row>
    <row r="162" spans="1:12" s="11" customFormat="1" x14ac:dyDescent="0.25">
      <c r="A162" s="105"/>
      <c r="B162" s="129"/>
      <c r="C162" s="24"/>
      <c r="D162" s="25"/>
      <c r="E162" s="26"/>
      <c r="F162" s="27"/>
      <c r="G162" s="27"/>
      <c r="H162" s="27">
        <v>10</v>
      </c>
      <c r="I162" s="27" t="s">
        <v>120</v>
      </c>
      <c r="J162" s="11">
        <v>87</v>
      </c>
      <c r="K162" s="11" t="s">
        <v>120</v>
      </c>
      <c r="L162" s="11">
        <v>870</v>
      </c>
    </row>
    <row r="163" spans="1:12" s="11" customFormat="1" x14ac:dyDescent="0.25">
      <c r="A163" s="114"/>
      <c r="B163" s="115"/>
      <c r="C163" s="116" t="s">
        <v>131</v>
      </c>
      <c r="D163" s="55"/>
      <c r="E163" s="55"/>
      <c r="F163" s="55"/>
      <c r="G163" s="168"/>
      <c r="H163" s="27"/>
      <c r="I163" s="27"/>
    </row>
    <row r="164" spans="1:12" s="11" customFormat="1" x14ac:dyDescent="0.25">
      <c r="A164" s="122" t="s">
        <v>132</v>
      </c>
      <c r="B164" s="123">
        <v>28</v>
      </c>
      <c r="C164" s="124" t="s">
        <v>133</v>
      </c>
      <c r="D164" s="172"/>
      <c r="E164" s="172"/>
      <c r="F164" s="172"/>
      <c r="G164" s="173"/>
      <c r="H164" s="27"/>
      <c r="I164" s="27"/>
    </row>
    <row r="165" spans="1:12" s="11" customFormat="1" x14ac:dyDescent="0.25">
      <c r="A165" s="105"/>
      <c r="B165" s="129"/>
      <c r="C165" s="24"/>
      <c r="D165" s="25"/>
      <c r="E165" s="26"/>
      <c r="F165" s="27"/>
      <c r="G165" s="27"/>
      <c r="H165" s="27">
        <v>5</v>
      </c>
      <c r="I165" s="27" t="s">
        <v>120</v>
      </c>
      <c r="J165" s="11">
        <v>159</v>
      </c>
      <c r="K165" s="11" t="s">
        <v>120</v>
      </c>
      <c r="L165" s="11">
        <v>795</v>
      </c>
    </row>
    <row r="166" spans="1:12" s="11" customFormat="1" x14ac:dyDescent="0.25">
      <c r="A166" s="114"/>
      <c r="B166" s="115"/>
      <c r="C166" s="116" t="s">
        <v>134</v>
      </c>
      <c r="D166" s="55"/>
      <c r="E166" s="55"/>
      <c r="F166" s="55"/>
      <c r="G166" s="55"/>
      <c r="H166" s="174"/>
      <c r="I166" s="175"/>
      <c r="J166" s="104"/>
      <c r="K166" s="104"/>
      <c r="L166" s="104"/>
    </row>
    <row r="167" spans="1:12" s="11" customFormat="1" x14ac:dyDescent="0.25">
      <c r="A167" s="157" t="s">
        <v>135</v>
      </c>
      <c r="B167" s="123">
        <v>29</v>
      </c>
      <c r="C167" s="158" t="s">
        <v>136</v>
      </c>
      <c r="D167" s="59"/>
      <c r="E167" s="59"/>
      <c r="F167" s="59"/>
      <c r="G167" s="60"/>
      <c r="H167" s="125"/>
      <c r="I167" s="144"/>
      <c r="J167" s="104"/>
      <c r="K167" s="104"/>
      <c r="L167" s="104"/>
    </row>
    <row r="168" spans="1:12" s="11" customFormat="1" x14ac:dyDescent="0.25">
      <c r="A168" s="159" t="s">
        <v>137</v>
      </c>
      <c r="B168" s="160">
        <f>ROUND($B$167 + 0.01,2)</f>
        <v>29.01</v>
      </c>
      <c r="C168" s="161" t="s">
        <v>138</v>
      </c>
      <c r="D168" s="64"/>
      <c r="E168" s="64"/>
      <c r="F168" s="64"/>
      <c r="G168" s="65"/>
      <c r="H168" s="125"/>
      <c r="I168" s="144"/>
      <c r="J168" s="104"/>
      <c r="K168" s="104"/>
      <c r="L168" s="104"/>
    </row>
    <row r="169" spans="1:12" s="11" customFormat="1" x14ac:dyDescent="0.25">
      <c r="A169" s="128"/>
      <c r="B169" s="129"/>
      <c r="C169" s="24"/>
      <c r="D169" s="145">
        <v>2</v>
      </c>
      <c r="E169" s="146">
        <v>2</v>
      </c>
      <c r="F169" s="147">
        <v>1</v>
      </c>
      <c r="G169" s="148"/>
      <c r="H169" s="102">
        <f>ROUND(D169*E169*F169,2)</f>
        <v>4</v>
      </c>
      <c r="I169" s="103" t="str">
        <f>IF(D169=0,0, IF(E169=0,"No.",IF(F169=0,"M",IF(G169=0,"Sq.M","Cu.M"))))</f>
        <v>Sq.M</v>
      </c>
      <c r="J169" s="104"/>
      <c r="K169" s="104"/>
      <c r="L169" s="104"/>
    </row>
    <row r="170" spans="1:12" s="11" customFormat="1" x14ac:dyDescent="0.25">
      <c r="A170" s="149"/>
      <c r="B170" s="106"/>
      <c r="C170" s="24"/>
      <c r="D170" s="99">
        <v>2</v>
      </c>
      <c r="E170" s="130">
        <v>1</v>
      </c>
      <c r="F170" s="132">
        <v>0.12</v>
      </c>
      <c r="G170" s="150"/>
      <c r="H170" s="133">
        <f>ROUND(D170*E170*F170,2)</f>
        <v>0.24</v>
      </c>
      <c r="I170" s="103" t="str">
        <f>IF(D170=0,0, IF(E170=0,"No.",IF(F170=0,"M",IF(G170=0,"Sq.M","Cu.M"))))</f>
        <v>Sq.M</v>
      </c>
      <c r="J170" s="104"/>
      <c r="K170" s="104"/>
      <c r="L170" s="104"/>
    </row>
    <row r="171" spans="1:12" s="11" customFormat="1" x14ac:dyDescent="0.25">
      <c r="A171" s="135"/>
      <c r="B171" s="106"/>
      <c r="C171" s="24"/>
      <c r="D171" s="25"/>
      <c r="E171" s="26"/>
      <c r="F171" s="27"/>
      <c r="G171" s="108" t="s">
        <v>24</v>
      </c>
      <c r="H171" s="137">
        <f>SUM(H166:H170)</f>
        <v>4.24</v>
      </c>
      <c r="I171" s="138" t="s">
        <v>38</v>
      </c>
      <c r="J171" s="165">
        <v>463</v>
      </c>
      <c r="K171" s="166" t="s">
        <v>39</v>
      </c>
      <c r="L171" s="167">
        <f>ROUND(H171*J171,2)</f>
        <v>1963.12</v>
      </c>
    </row>
    <row r="172" spans="1:12" s="11" customFormat="1" x14ac:dyDescent="0.25">
      <c r="A172" s="114"/>
      <c r="B172" s="115"/>
      <c r="C172" s="116" t="s">
        <v>139</v>
      </c>
      <c r="D172" s="55"/>
      <c r="E172" s="55"/>
      <c r="F172" s="55"/>
      <c r="G172" s="168"/>
      <c r="H172" s="154"/>
      <c r="I172" s="142"/>
      <c r="J172" s="169"/>
      <c r="K172" s="170"/>
      <c r="L172" s="171"/>
    </row>
    <row r="173" spans="1:12" s="11" customFormat="1" x14ac:dyDescent="0.25">
      <c r="A173" s="122" t="s">
        <v>140</v>
      </c>
      <c r="B173" s="123">
        <v>30</v>
      </c>
      <c r="C173" s="158" t="s">
        <v>141</v>
      </c>
      <c r="D173" s="172"/>
      <c r="E173" s="172"/>
      <c r="F173" s="172"/>
      <c r="G173" s="173"/>
      <c r="H173" s="27"/>
      <c r="I173" s="27"/>
    </row>
    <row r="174" spans="1:12" s="11" customFormat="1" x14ac:dyDescent="0.25">
      <c r="A174" s="105"/>
      <c r="B174" s="129"/>
      <c r="C174" s="191" t="s">
        <v>142</v>
      </c>
      <c r="D174" s="25"/>
      <c r="E174" s="26"/>
      <c r="F174" s="27"/>
      <c r="G174" s="27"/>
      <c r="H174" s="27">
        <v>223.25</v>
      </c>
      <c r="I174" s="27" t="s">
        <v>59</v>
      </c>
      <c r="J174" s="11">
        <v>122</v>
      </c>
      <c r="K174" s="11" t="s">
        <v>39</v>
      </c>
      <c r="L174" s="11">
        <v>27236.5</v>
      </c>
    </row>
    <row r="175" spans="1:12" s="11" customFormat="1" x14ac:dyDescent="0.25">
      <c r="A175" s="114"/>
      <c r="B175" s="115"/>
      <c r="C175" s="116" t="s">
        <v>134</v>
      </c>
      <c r="D175" s="55"/>
      <c r="E175" s="55"/>
      <c r="F175" s="55"/>
      <c r="G175" s="168"/>
      <c r="H175" s="27"/>
      <c r="I175" s="27"/>
    </row>
    <row r="176" spans="1:12" s="11" customFormat="1" x14ac:dyDescent="0.25">
      <c r="A176" s="157" t="s">
        <v>135</v>
      </c>
      <c r="B176" s="123">
        <v>31</v>
      </c>
      <c r="C176" s="158" t="s">
        <v>136</v>
      </c>
      <c r="D176" s="59"/>
      <c r="E176" s="59"/>
      <c r="F176" s="59"/>
      <c r="G176" s="188"/>
      <c r="H176" s="27"/>
      <c r="I176" s="27"/>
    </row>
    <row r="177" spans="1:12" s="11" customFormat="1" x14ac:dyDescent="0.25">
      <c r="A177" s="157"/>
      <c r="B177" s="176"/>
      <c r="C177" s="116" t="s">
        <v>143</v>
      </c>
      <c r="D177" s="54"/>
      <c r="E177" s="54"/>
      <c r="F177" s="54"/>
      <c r="G177" s="192"/>
      <c r="H177" s="27"/>
      <c r="I177" s="27"/>
    </row>
    <row r="178" spans="1:12" s="11" customFormat="1" x14ac:dyDescent="0.25">
      <c r="A178" s="177" t="s">
        <v>144</v>
      </c>
      <c r="B178" s="123">
        <v>32</v>
      </c>
      <c r="C178" s="178" t="s">
        <v>145</v>
      </c>
      <c r="D178" s="59"/>
      <c r="E178" s="59"/>
      <c r="F178" s="59"/>
      <c r="G178" s="188"/>
      <c r="H178" s="27"/>
      <c r="I178" s="27"/>
    </row>
    <row r="179" spans="1:12" s="11" customFormat="1" x14ac:dyDescent="0.25">
      <c r="A179" s="159" t="s">
        <v>146</v>
      </c>
      <c r="B179" s="160">
        <f>ROUND($B$178 + 0.01,2)</f>
        <v>32.01</v>
      </c>
      <c r="C179" s="161" t="s">
        <v>147</v>
      </c>
      <c r="D179" s="189"/>
      <c r="E179" s="189"/>
      <c r="F179" s="189"/>
      <c r="G179" s="190"/>
      <c r="H179" s="27"/>
      <c r="I179" s="27"/>
    </row>
    <row r="180" spans="1:12" s="11" customFormat="1" x14ac:dyDescent="0.25">
      <c r="A180" s="105"/>
      <c r="B180" s="129"/>
      <c r="C180" s="24"/>
      <c r="D180" s="25"/>
      <c r="E180" s="26"/>
      <c r="F180" s="27"/>
      <c r="G180" s="27"/>
      <c r="H180" s="27">
        <v>44.93</v>
      </c>
      <c r="I180" s="27" t="s">
        <v>148</v>
      </c>
      <c r="J180" s="11">
        <v>49</v>
      </c>
      <c r="K180" s="11" t="s">
        <v>148</v>
      </c>
      <c r="L180" s="11">
        <v>2201.5700000000002</v>
      </c>
    </row>
    <row r="181" spans="1:12" s="11" customFormat="1" x14ac:dyDescent="0.25">
      <c r="A181" s="114"/>
      <c r="B181" s="115"/>
      <c r="C181" s="116" t="s">
        <v>149</v>
      </c>
      <c r="D181" s="55"/>
      <c r="E181" s="55"/>
      <c r="F181" s="55"/>
      <c r="G181" s="168"/>
      <c r="H181" s="27"/>
      <c r="I181" s="27"/>
    </row>
    <row r="182" spans="1:12" s="11" customFormat="1" x14ac:dyDescent="0.25">
      <c r="A182" s="157" t="s">
        <v>150</v>
      </c>
      <c r="B182" s="123">
        <v>33</v>
      </c>
      <c r="C182" s="158" t="s">
        <v>151</v>
      </c>
      <c r="D182" s="59"/>
      <c r="E182" s="59"/>
      <c r="F182" s="59"/>
      <c r="G182" s="188"/>
      <c r="H182" s="27"/>
      <c r="I182" s="27"/>
    </row>
    <row r="183" spans="1:12" s="11" customFormat="1" x14ac:dyDescent="0.25">
      <c r="A183" s="159" t="s">
        <v>152</v>
      </c>
      <c r="B183" s="160">
        <f>ROUND($B$182 + 0.01,2)</f>
        <v>33.01</v>
      </c>
      <c r="C183" s="182" t="s">
        <v>153</v>
      </c>
      <c r="D183" s="189"/>
      <c r="E183" s="189"/>
      <c r="F183" s="189"/>
      <c r="G183" s="190"/>
      <c r="H183" s="27"/>
      <c r="I183" s="27"/>
    </row>
    <row r="184" spans="1:12" s="11" customFormat="1" x14ac:dyDescent="0.25">
      <c r="A184" s="105"/>
      <c r="B184" s="129"/>
      <c r="C184" s="191" t="s">
        <v>154</v>
      </c>
      <c r="D184" s="25"/>
      <c r="E184" s="26"/>
      <c r="F184" s="27"/>
      <c r="G184" s="27"/>
      <c r="H184" s="27">
        <v>136.69</v>
      </c>
      <c r="I184" s="27" t="s">
        <v>148</v>
      </c>
      <c r="J184" s="11">
        <v>45.1</v>
      </c>
      <c r="K184" s="11" t="s">
        <v>148</v>
      </c>
      <c r="L184" s="11">
        <v>6164.72</v>
      </c>
    </row>
    <row r="185" spans="1:12" s="11" customFormat="1" x14ac:dyDescent="0.25">
      <c r="A185" s="114"/>
      <c r="B185" s="115"/>
      <c r="C185" s="116" t="s">
        <v>155</v>
      </c>
      <c r="D185" s="55"/>
      <c r="E185" s="55"/>
      <c r="F185" s="55"/>
      <c r="G185" s="168"/>
      <c r="H185" s="27"/>
      <c r="I185" s="27"/>
    </row>
    <row r="186" spans="1:12" s="11" customFormat="1" x14ac:dyDescent="0.25">
      <c r="A186" s="157" t="s">
        <v>156</v>
      </c>
      <c r="B186" s="123">
        <v>34</v>
      </c>
      <c r="C186" s="158" t="s">
        <v>157</v>
      </c>
      <c r="D186" s="59"/>
      <c r="E186" s="59"/>
      <c r="F186" s="59"/>
      <c r="G186" s="188"/>
      <c r="H186" s="27"/>
      <c r="I186" s="27"/>
    </row>
    <row r="187" spans="1:12" s="11" customFormat="1" x14ac:dyDescent="0.25">
      <c r="A187" s="159" t="s">
        <v>158</v>
      </c>
      <c r="B187" s="160">
        <f>ROUND($B$186 + 0.01,2)</f>
        <v>34.01</v>
      </c>
      <c r="C187" s="182" t="s">
        <v>159</v>
      </c>
      <c r="D187" s="189"/>
      <c r="E187" s="189"/>
      <c r="F187" s="189"/>
      <c r="G187" s="190"/>
      <c r="H187" s="27"/>
      <c r="I187" s="27"/>
    </row>
    <row r="188" spans="1:12" s="11" customFormat="1" x14ac:dyDescent="0.25">
      <c r="A188" s="105"/>
      <c r="B188" s="129"/>
      <c r="C188" s="191" t="s">
        <v>160</v>
      </c>
      <c r="D188" s="25"/>
      <c r="E188" s="26"/>
      <c r="F188" s="27"/>
      <c r="G188" s="27"/>
      <c r="H188" s="27">
        <v>136.69</v>
      </c>
      <c r="I188" s="27" t="s">
        <v>148</v>
      </c>
      <c r="J188" s="11">
        <v>67</v>
      </c>
      <c r="K188" s="11" t="s">
        <v>148</v>
      </c>
      <c r="L188" s="11">
        <v>9158.23</v>
      </c>
    </row>
    <row r="189" spans="1:12" s="11" customFormat="1" x14ac:dyDescent="0.25">
      <c r="A189" s="114"/>
      <c r="B189" s="115"/>
      <c r="C189" s="116" t="s">
        <v>161</v>
      </c>
      <c r="D189" s="55"/>
      <c r="E189" s="55"/>
      <c r="F189" s="55"/>
      <c r="G189" s="168"/>
      <c r="H189" s="27"/>
      <c r="I189" s="27"/>
    </row>
    <row r="190" spans="1:12" s="11" customFormat="1" x14ac:dyDescent="0.25">
      <c r="A190" s="122" t="s">
        <v>162</v>
      </c>
      <c r="B190" s="123">
        <v>35</v>
      </c>
      <c r="C190" s="124" t="s">
        <v>163</v>
      </c>
      <c r="D190" s="172"/>
      <c r="E190" s="172"/>
      <c r="F190" s="172"/>
      <c r="G190" s="173"/>
      <c r="H190" s="27"/>
      <c r="I190" s="27"/>
    </row>
    <row r="191" spans="1:12" s="11" customFormat="1" x14ac:dyDescent="0.25">
      <c r="A191" s="105"/>
      <c r="B191" s="129"/>
      <c r="C191" s="24"/>
      <c r="D191" s="25"/>
      <c r="E191" s="26"/>
      <c r="F191" s="27"/>
      <c r="G191" s="27"/>
      <c r="H191" s="27">
        <v>6.35</v>
      </c>
      <c r="I191" s="27" t="s">
        <v>59</v>
      </c>
      <c r="J191" s="11">
        <v>38</v>
      </c>
      <c r="K191" s="11" t="s">
        <v>39</v>
      </c>
      <c r="L191" s="11">
        <v>241.3</v>
      </c>
    </row>
    <row r="192" spans="1:12" s="11" customFormat="1" x14ac:dyDescent="0.25">
      <c r="A192" s="114"/>
      <c r="B192" s="115"/>
      <c r="C192" s="116" t="s">
        <v>164</v>
      </c>
      <c r="D192" s="55"/>
      <c r="E192" s="55"/>
      <c r="F192" s="55"/>
      <c r="G192" s="168"/>
      <c r="H192" s="27"/>
      <c r="I192" s="27"/>
    </row>
    <row r="193" spans="1:12" s="11" customFormat="1" x14ac:dyDescent="0.25">
      <c r="A193" s="157" t="s">
        <v>165</v>
      </c>
      <c r="B193" s="123">
        <v>36</v>
      </c>
      <c r="C193" s="158" t="s">
        <v>166</v>
      </c>
      <c r="D193" s="59"/>
      <c r="E193" s="59"/>
      <c r="F193" s="59"/>
      <c r="G193" s="188"/>
      <c r="H193" s="27"/>
      <c r="I193" s="27"/>
    </row>
    <row r="194" spans="1:12" s="11" customFormat="1" x14ac:dyDescent="0.25">
      <c r="A194" s="177" t="s">
        <v>167</v>
      </c>
      <c r="B194" s="160">
        <f>ROUND($B$193 + 0.01,2)</f>
        <v>36.01</v>
      </c>
      <c r="C194" s="182" t="s">
        <v>168</v>
      </c>
      <c r="D194" s="64"/>
      <c r="E194" s="64"/>
      <c r="F194" s="64"/>
      <c r="G194" s="193"/>
      <c r="H194" s="27"/>
      <c r="I194" s="27"/>
    </row>
    <row r="195" spans="1:12" s="11" customFormat="1" x14ac:dyDescent="0.25">
      <c r="A195" s="177" t="s">
        <v>169</v>
      </c>
      <c r="B195" s="160">
        <f>ROUND($B$194 + 0.01,2)</f>
        <v>36.020000000000003</v>
      </c>
      <c r="C195" s="182" t="s">
        <v>170</v>
      </c>
      <c r="D195" s="64"/>
      <c r="E195" s="64"/>
      <c r="F195" s="64"/>
      <c r="G195" s="193"/>
      <c r="H195" s="27"/>
      <c r="I195" s="27"/>
    </row>
    <row r="196" spans="1:12" s="11" customFormat="1" ht="22.5" x14ac:dyDescent="0.25">
      <c r="A196" s="159" t="s">
        <v>171</v>
      </c>
      <c r="B196" s="160">
        <f>ROUND($B$195 + 0.01,2)</f>
        <v>36.03</v>
      </c>
      <c r="C196" s="161" t="s">
        <v>172</v>
      </c>
      <c r="D196" s="189"/>
      <c r="E196" s="189"/>
      <c r="F196" s="189"/>
      <c r="G196" s="190"/>
      <c r="H196" s="27"/>
      <c r="I196" s="27"/>
    </row>
    <row r="197" spans="1:12" s="11" customFormat="1" x14ac:dyDescent="0.25">
      <c r="A197" s="105"/>
      <c r="B197" s="129"/>
      <c r="C197" s="24"/>
      <c r="D197" s="25"/>
      <c r="E197" s="26"/>
      <c r="F197" s="27"/>
      <c r="G197" s="27"/>
      <c r="H197" s="27">
        <v>6.35</v>
      </c>
      <c r="I197" s="27" t="s">
        <v>59</v>
      </c>
      <c r="J197" s="11">
        <v>81</v>
      </c>
      <c r="K197" s="11" t="s">
        <v>39</v>
      </c>
      <c r="L197" s="11">
        <v>514.35</v>
      </c>
    </row>
    <row r="198" spans="1:12" s="11" customFormat="1" x14ac:dyDescent="0.25">
      <c r="A198" s="114"/>
      <c r="B198" s="115"/>
      <c r="C198" s="116" t="s">
        <v>173</v>
      </c>
      <c r="D198" s="55"/>
      <c r="E198" s="55"/>
      <c r="F198" s="55"/>
      <c r="G198" s="55"/>
      <c r="H198" s="174"/>
      <c r="I198" s="175"/>
      <c r="J198" s="104"/>
      <c r="K198" s="104"/>
      <c r="L198" s="104"/>
    </row>
    <row r="199" spans="1:12" s="11" customFormat="1" x14ac:dyDescent="0.25">
      <c r="A199" s="157" t="s">
        <v>174</v>
      </c>
      <c r="B199" s="123">
        <v>37</v>
      </c>
      <c r="C199" s="158" t="s">
        <v>175</v>
      </c>
      <c r="D199" s="59"/>
      <c r="E199" s="59"/>
      <c r="F199" s="59"/>
      <c r="G199" s="60"/>
      <c r="H199" s="125"/>
      <c r="I199" s="144"/>
      <c r="J199" s="104"/>
      <c r="K199" s="104"/>
      <c r="L199" s="104"/>
    </row>
    <row r="200" spans="1:12" s="11" customFormat="1" x14ac:dyDescent="0.25">
      <c r="A200" s="159" t="s">
        <v>176</v>
      </c>
      <c r="B200" s="160">
        <f>ROUND($B$199 + 0.01,2)</f>
        <v>37.01</v>
      </c>
      <c r="C200" s="161" t="s">
        <v>177</v>
      </c>
      <c r="D200" s="64"/>
      <c r="E200" s="64"/>
      <c r="F200" s="64"/>
      <c r="G200" s="65"/>
      <c r="H200" s="125"/>
      <c r="I200" s="144"/>
      <c r="J200" s="104"/>
      <c r="K200" s="104"/>
      <c r="L200" s="104"/>
    </row>
    <row r="201" spans="1:12" s="11" customFormat="1" x14ac:dyDescent="0.25">
      <c r="A201" s="128"/>
      <c r="B201" s="129"/>
      <c r="C201" s="24"/>
      <c r="D201" s="145">
        <v>2</v>
      </c>
      <c r="E201" s="146">
        <v>2</v>
      </c>
      <c r="F201" s="147">
        <v>0.75</v>
      </c>
      <c r="G201" s="148"/>
      <c r="H201" s="102">
        <f>ROUND(IF(D201=0,0,IF(E201=0,D201,IF(F201=0,D201*E201,IF(G201=0,D201*E201*F201,D201*E201*F201*G201)))),2)</f>
        <v>3</v>
      </c>
      <c r="I201" s="103" t="str">
        <f>IF(D201=0,0, IF(E201=0,"No.",IF(F201=0,"M",IF(G201=0,"Sq.M","Cu.M"))))</f>
        <v>Sq.M</v>
      </c>
      <c r="J201" s="104"/>
      <c r="K201" s="104"/>
      <c r="L201" s="104"/>
    </row>
    <row r="202" spans="1:12" s="11" customFormat="1" x14ac:dyDescent="0.25">
      <c r="A202" s="149"/>
      <c r="B202" s="106"/>
      <c r="C202" s="24"/>
      <c r="D202" s="99">
        <v>6</v>
      </c>
      <c r="E202" s="130">
        <v>0.6</v>
      </c>
      <c r="F202" s="132">
        <v>0.6</v>
      </c>
      <c r="G202" s="150"/>
      <c r="H202" s="133">
        <f>ROUND(IF(D202=0,0,IF(E202=0,D202,IF(F202=0,D202*E202,IF(G202=0,D202*E202*F202,D202*E202*F202*G202)))),2)</f>
        <v>2.16</v>
      </c>
      <c r="I202" s="103" t="str">
        <f>IF(D202=0,0, IF(E202=0,"No.",IF(F202=0,"M",IF(G202=0,"Sq.M","Cu.M"))))</f>
        <v>Sq.M</v>
      </c>
      <c r="J202" s="104"/>
      <c r="K202" s="104"/>
      <c r="L202" s="104"/>
    </row>
    <row r="203" spans="1:12" s="11" customFormat="1" x14ac:dyDescent="0.25">
      <c r="A203" s="135"/>
      <c r="B203" s="106"/>
      <c r="C203" s="24"/>
      <c r="D203" s="25"/>
      <c r="E203" s="26"/>
      <c r="F203" s="27"/>
      <c r="G203" s="108" t="s">
        <v>24</v>
      </c>
      <c r="H203" s="137">
        <f>SUM(H198:H202)</f>
        <v>5.16</v>
      </c>
      <c r="I203" s="138" t="s">
        <v>38</v>
      </c>
      <c r="J203" s="165">
        <v>7371</v>
      </c>
      <c r="K203" s="166" t="s">
        <v>178</v>
      </c>
      <c r="L203" s="167">
        <f>ROUND(H203*J203,2)</f>
        <v>38034.36</v>
      </c>
    </row>
    <row r="204" spans="1:12" s="11" customFormat="1" x14ac:dyDescent="0.25">
      <c r="A204" s="114"/>
      <c r="B204" s="115"/>
      <c r="C204" s="116" t="s">
        <v>161</v>
      </c>
      <c r="D204" s="55"/>
      <c r="E204" s="55"/>
      <c r="F204" s="55"/>
      <c r="G204" s="168"/>
      <c r="H204" s="154"/>
      <c r="I204" s="142"/>
      <c r="J204" s="169"/>
      <c r="K204" s="170"/>
      <c r="L204" s="171"/>
    </row>
    <row r="205" spans="1:12" s="11" customFormat="1" x14ac:dyDescent="0.25">
      <c r="A205" s="122" t="s">
        <v>162</v>
      </c>
      <c r="B205" s="123">
        <v>38</v>
      </c>
      <c r="C205" s="124" t="s">
        <v>163</v>
      </c>
      <c r="D205" s="172"/>
      <c r="E205" s="172"/>
      <c r="F205" s="172"/>
      <c r="G205" s="173"/>
      <c r="H205" s="27"/>
      <c r="I205" s="27"/>
    </row>
    <row r="206" spans="1:12" s="11" customFormat="1" x14ac:dyDescent="0.25">
      <c r="A206" s="105"/>
      <c r="B206" s="129"/>
      <c r="C206" s="24"/>
      <c r="D206" s="25"/>
      <c r="E206" s="26"/>
      <c r="F206" s="27"/>
      <c r="G206" s="27"/>
      <c r="H206" s="27">
        <v>5.16</v>
      </c>
      <c r="I206" s="27" t="s">
        <v>38</v>
      </c>
      <c r="J206" s="11">
        <v>29</v>
      </c>
      <c r="K206" s="11" t="s">
        <v>39</v>
      </c>
      <c r="L206" s="11">
        <v>149.63999999999999</v>
      </c>
    </row>
    <row r="207" spans="1:12" s="11" customFormat="1" x14ac:dyDescent="0.25">
      <c r="A207" s="114"/>
      <c r="B207" s="115"/>
      <c r="C207" s="116" t="s">
        <v>164</v>
      </c>
      <c r="D207" s="55"/>
      <c r="E207" s="55"/>
      <c r="F207" s="55"/>
      <c r="G207" s="168"/>
      <c r="H207" s="27"/>
      <c r="I207" s="27"/>
    </row>
    <row r="208" spans="1:12" s="11" customFormat="1" x14ac:dyDescent="0.25">
      <c r="A208" s="157" t="s">
        <v>165</v>
      </c>
      <c r="B208" s="123">
        <v>39</v>
      </c>
      <c r="C208" s="158" t="s">
        <v>166</v>
      </c>
      <c r="D208" s="59"/>
      <c r="E208" s="59"/>
      <c r="F208" s="59"/>
      <c r="G208" s="188"/>
      <c r="H208" s="27"/>
      <c r="I208" s="27"/>
    </row>
    <row r="209" spans="1:12" s="11" customFormat="1" x14ac:dyDescent="0.25">
      <c r="A209" s="177" t="s">
        <v>179</v>
      </c>
      <c r="B209" s="160">
        <f>ROUND($B$208 + 0.01,2)</f>
        <v>39.01</v>
      </c>
      <c r="C209" s="182" t="s">
        <v>180</v>
      </c>
      <c r="D209" s="64"/>
      <c r="E209" s="64"/>
      <c r="F209" s="64"/>
      <c r="G209" s="193"/>
      <c r="H209" s="27"/>
      <c r="I209" s="27"/>
    </row>
    <row r="210" spans="1:12" s="11" customFormat="1" x14ac:dyDescent="0.25">
      <c r="A210" s="157"/>
      <c r="B210" s="183"/>
      <c r="C210" s="116" t="s">
        <v>164</v>
      </c>
      <c r="D210" s="54"/>
      <c r="E210" s="54"/>
      <c r="F210" s="54"/>
      <c r="G210" s="192"/>
      <c r="H210" s="27"/>
      <c r="I210" s="27"/>
    </row>
    <row r="211" spans="1:12" s="11" customFormat="1" x14ac:dyDescent="0.25">
      <c r="A211" s="177" t="s">
        <v>165</v>
      </c>
      <c r="B211" s="123">
        <v>40</v>
      </c>
      <c r="C211" s="178" t="s">
        <v>166</v>
      </c>
      <c r="D211" s="59"/>
      <c r="E211" s="59"/>
      <c r="F211" s="59"/>
      <c r="G211" s="188"/>
      <c r="H211" s="27"/>
      <c r="I211" s="27"/>
    </row>
    <row r="212" spans="1:12" s="11" customFormat="1" x14ac:dyDescent="0.25">
      <c r="A212" s="177" t="s">
        <v>179</v>
      </c>
      <c r="B212" s="160">
        <f>ROUND($B$211 + 0.01,2)</f>
        <v>40.01</v>
      </c>
      <c r="C212" s="182" t="s">
        <v>180</v>
      </c>
      <c r="D212" s="64"/>
      <c r="E212" s="64"/>
      <c r="F212" s="64"/>
      <c r="G212" s="193"/>
      <c r="H212" s="27"/>
      <c r="I212" s="27"/>
    </row>
    <row r="213" spans="1:12" s="11" customFormat="1" ht="22.5" x14ac:dyDescent="0.25">
      <c r="A213" s="159" t="s">
        <v>181</v>
      </c>
      <c r="B213" s="194" t="e">
        <f>ROUND(#REF! + 0.01,2)</f>
        <v>#REF!</v>
      </c>
      <c r="C213" s="161" t="s">
        <v>172</v>
      </c>
      <c r="D213" s="189"/>
      <c r="E213" s="189"/>
      <c r="F213" s="189"/>
      <c r="G213" s="190"/>
      <c r="H213" s="27"/>
      <c r="I213" s="27"/>
    </row>
    <row r="214" spans="1:12" s="11" customFormat="1" x14ac:dyDescent="0.25">
      <c r="A214" s="195"/>
      <c r="C214" s="24"/>
      <c r="D214" s="25"/>
      <c r="E214" s="26"/>
      <c r="F214" s="27"/>
      <c r="G214" s="27"/>
      <c r="H214" s="27">
        <v>5.16</v>
      </c>
      <c r="I214" s="27" t="s">
        <v>38</v>
      </c>
      <c r="J214" s="11">
        <v>79</v>
      </c>
      <c r="K214" s="11" t="s">
        <v>39</v>
      </c>
      <c r="L214" s="11">
        <v>407.64</v>
      </c>
    </row>
    <row r="215" spans="1:12" s="11" customFormat="1" x14ac:dyDescent="0.25">
      <c r="A215" s="177" t="s">
        <v>182</v>
      </c>
      <c r="B215" s="129" t="s">
        <v>183</v>
      </c>
      <c r="C215" s="182" t="s">
        <v>184</v>
      </c>
      <c r="D215" s="64"/>
      <c r="E215" s="64"/>
      <c r="F215" s="64"/>
      <c r="G215" s="65"/>
      <c r="H215" s="174"/>
      <c r="I215" s="175"/>
      <c r="J215" s="104"/>
      <c r="K215" s="104"/>
      <c r="L215" s="104"/>
    </row>
    <row r="216" spans="1:12" s="11" customFormat="1" x14ac:dyDescent="0.25">
      <c r="A216" s="128"/>
      <c r="B216" s="106"/>
      <c r="C216" s="196" t="s">
        <v>185</v>
      </c>
      <c r="D216" s="197"/>
      <c r="E216" s="197"/>
      <c r="F216" s="197"/>
      <c r="G216" s="197"/>
      <c r="H216" s="125"/>
      <c r="I216" s="144"/>
      <c r="J216" s="104"/>
      <c r="K216" s="104"/>
      <c r="L216" s="104"/>
    </row>
    <row r="217" spans="1:12" s="11" customFormat="1" x14ac:dyDescent="0.25">
      <c r="A217" s="149"/>
      <c r="B217" s="106"/>
      <c r="C217" s="24"/>
      <c r="D217" s="99">
        <v>1</v>
      </c>
      <c r="E217" s="130">
        <v>7.38</v>
      </c>
      <c r="F217" s="132">
        <v>3.25</v>
      </c>
      <c r="G217" s="148"/>
      <c r="H217" s="102">
        <f>ROUND(D217*E217*F217,2)</f>
        <v>23.99</v>
      </c>
      <c r="I217" s="103" t="str">
        <f>IF(D217=0,0, IF(E217=0,"No.",IF(F217=0,"M",IF(G217=0,"Sq.M","Cu.M"))))</f>
        <v>Sq.M</v>
      </c>
      <c r="J217" s="104"/>
      <c r="K217" s="104"/>
      <c r="L217" s="104"/>
    </row>
    <row r="218" spans="1:12" s="11" customFormat="1" x14ac:dyDescent="0.25">
      <c r="A218" s="135"/>
      <c r="B218" s="106"/>
      <c r="C218" s="24"/>
      <c r="D218" s="25"/>
      <c r="E218" s="26"/>
      <c r="F218" s="27"/>
      <c r="G218" s="108" t="s">
        <v>24</v>
      </c>
      <c r="H218" s="109">
        <f>SUM(H215:H217)</f>
        <v>23.99</v>
      </c>
      <c r="I218" s="110" t="s">
        <v>38</v>
      </c>
      <c r="J218" s="165">
        <v>0</v>
      </c>
      <c r="K218" s="166" t="s">
        <v>39</v>
      </c>
      <c r="L218" s="167">
        <f>ROUND(H218*J218,2)</f>
        <v>0</v>
      </c>
    </row>
    <row r="219" spans="1:12" s="11" customFormat="1" x14ac:dyDescent="0.25">
      <c r="A219" s="157" t="s">
        <v>186</v>
      </c>
      <c r="B219" s="129"/>
      <c r="C219" s="198" t="s">
        <v>187</v>
      </c>
      <c r="D219" s="64"/>
      <c r="E219" s="64"/>
      <c r="F219" s="64"/>
      <c r="G219" s="65"/>
      <c r="H219" s="174"/>
      <c r="I219" s="175"/>
      <c r="J219" s="104"/>
      <c r="K219" s="104"/>
      <c r="L219" s="104"/>
    </row>
    <row r="220" spans="1:12" s="11" customFormat="1" x14ac:dyDescent="0.25">
      <c r="A220" s="157" t="s">
        <v>188</v>
      </c>
      <c r="B220" s="129"/>
      <c r="C220" s="198" t="s">
        <v>189</v>
      </c>
      <c r="D220" s="64"/>
      <c r="E220" s="64"/>
      <c r="F220" s="64"/>
      <c r="G220" s="65"/>
      <c r="H220" s="125"/>
      <c r="I220" s="144"/>
      <c r="J220" s="104"/>
      <c r="K220" s="104"/>
      <c r="L220" s="104"/>
    </row>
    <row r="221" spans="1:12" s="11" customFormat="1" x14ac:dyDescent="0.25">
      <c r="A221" s="157" t="s">
        <v>190</v>
      </c>
      <c r="B221" s="129"/>
      <c r="C221" s="198" t="s">
        <v>191</v>
      </c>
      <c r="D221" s="64"/>
      <c r="E221" s="64"/>
      <c r="F221" s="64"/>
      <c r="G221" s="65"/>
      <c r="H221" s="125"/>
      <c r="I221" s="144"/>
      <c r="J221" s="104"/>
      <c r="K221" s="104"/>
      <c r="L221" s="104"/>
    </row>
    <row r="222" spans="1:12" s="11" customFormat="1" x14ac:dyDescent="0.25">
      <c r="A222" s="122" t="s">
        <v>192</v>
      </c>
      <c r="B222" s="97"/>
      <c r="C222" s="199" t="s">
        <v>193</v>
      </c>
      <c r="D222" s="64"/>
      <c r="E222" s="64"/>
      <c r="F222" s="64"/>
      <c r="G222" s="65"/>
      <c r="H222" s="125"/>
      <c r="I222" s="144"/>
      <c r="J222" s="104"/>
      <c r="K222" s="104"/>
      <c r="L222" s="104"/>
    </row>
    <row r="223" spans="1:12" s="11" customFormat="1" x14ac:dyDescent="0.25">
      <c r="A223" s="128"/>
      <c r="B223" s="106"/>
      <c r="C223" s="24"/>
      <c r="D223" s="145">
        <v>2</v>
      </c>
      <c r="E223" s="146">
        <v>10.64</v>
      </c>
      <c r="F223" s="147">
        <v>2.1</v>
      </c>
      <c r="G223" s="148"/>
      <c r="H223" s="102">
        <f>ROUND(D223*E223*F223,2)</f>
        <v>44.69</v>
      </c>
      <c r="I223" s="103" t="str">
        <f>IF(D223=0,0, IF(E223=0,"No.",IF(F223=0,"M",IF(G223=0,"Sq.M","Cu.M"))))</f>
        <v>Sq.M</v>
      </c>
      <c r="J223" s="104"/>
      <c r="K223" s="104"/>
      <c r="L223" s="104"/>
    </row>
    <row r="224" spans="1:12" s="11" customFormat="1" x14ac:dyDescent="0.25">
      <c r="A224" s="149"/>
      <c r="B224" s="106"/>
      <c r="C224" s="24"/>
      <c r="D224" s="145">
        <v>6</v>
      </c>
      <c r="E224" s="146">
        <v>1</v>
      </c>
      <c r="F224" s="147">
        <v>2.1</v>
      </c>
      <c r="G224" s="150"/>
      <c r="H224" s="133">
        <f>ROUND(D224*E224*F224,2)</f>
        <v>12.6</v>
      </c>
      <c r="I224" s="103" t="str">
        <f>IF(D224=0,0, IF(E224=0,"No.",IF(F224=0,"M",IF(G224=0,"Sq.M","Cu.M"))))</f>
        <v>Sq.M</v>
      </c>
      <c r="J224" s="104"/>
      <c r="K224" s="104"/>
      <c r="L224" s="104"/>
    </row>
    <row r="225" spans="1:12" s="11" customFormat="1" x14ac:dyDescent="0.25">
      <c r="A225" s="149"/>
      <c r="B225" s="106"/>
      <c r="C225" s="24"/>
      <c r="D225" s="99">
        <v>10</v>
      </c>
      <c r="E225" s="130">
        <v>1.2</v>
      </c>
      <c r="F225" s="132">
        <v>2.1</v>
      </c>
      <c r="G225" s="151"/>
      <c r="H225" s="101">
        <f>ROUND(D225*E225*F225,2)</f>
        <v>25.2</v>
      </c>
      <c r="I225" s="152" t="str">
        <f>IF(D225=0,0, IF(E225=0,"No.",IF(F225=0,"M",IF(G225=0,"Sq.M","Cu.M"))))</f>
        <v>Sq.M</v>
      </c>
      <c r="J225" s="127"/>
      <c r="K225" s="104"/>
      <c r="L225" s="104"/>
    </row>
    <row r="226" spans="1:12" s="11" customFormat="1" x14ac:dyDescent="0.25">
      <c r="A226" s="135"/>
      <c r="B226" s="106"/>
      <c r="C226" s="24"/>
      <c r="D226" s="25"/>
      <c r="E226" s="26"/>
      <c r="F226" s="27"/>
      <c r="G226" s="153" t="s">
        <v>24</v>
      </c>
      <c r="H226" s="200">
        <f>SUM(H219:H225)</f>
        <v>82.49</v>
      </c>
      <c r="I226" s="201" t="s">
        <v>38</v>
      </c>
      <c r="J226" s="165">
        <v>1033</v>
      </c>
      <c r="K226" s="166" t="s">
        <v>39</v>
      </c>
      <c r="L226" s="167">
        <f>ROUND(H226*J226,2)</f>
        <v>85212.17</v>
      </c>
    </row>
    <row r="227" spans="1:12" s="11" customFormat="1" x14ac:dyDescent="0.25">
      <c r="A227" s="157" t="s">
        <v>194</v>
      </c>
      <c r="B227" s="129"/>
      <c r="C227" s="198" t="s">
        <v>195</v>
      </c>
      <c r="D227" s="64"/>
      <c r="E227" s="64"/>
      <c r="F227" s="64"/>
      <c r="G227" s="193"/>
      <c r="H227" s="27"/>
      <c r="I227" s="27"/>
    </row>
    <row r="228" spans="1:12" s="11" customFormat="1" x14ac:dyDescent="0.25">
      <c r="A228" s="122" t="s">
        <v>196</v>
      </c>
      <c r="B228" s="97"/>
      <c r="C228" s="199" t="s">
        <v>197</v>
      </c>
      <c r="D228" s="189"/>
      <c r="E228" s="189"/>
      <c r="F228" s="189"/>
      <c r="G228" s="190"/>
      <c r="H228" s="27"/>
      <c r="I228" s="27"/>
    </row>
    <row r="229" spans="1:12" s="11" customFormat="1" x14ac:dyDescent="0.25">
      <c r="A229" s="157" t="s">
        <v>198</v>
      </c>
      <c r="B229" s="129"/>
      <c r="C229" s="198" t="s">
        <v>199</v>
      </c>
      <c r="D229" s="64"/>
      <c r="E229" s="64"/>
      <c r="F229" s="64"/>
      <c r="G229" s="193"/>
      <c r="H229" s="27">
        <v>7.2</v>
      </c>
      <c r="I229" s="27" t="s">
        <v>200</v>
      </c>
      <c r="J229" s="11">
        <v>658</v>
      </c>
      <c r="K229" s="11" t="s">
        <v>200</v>
      </c>
      <c r="L229" s="11">
        <v>4737.6000000000004</v>
      </c>
    </row>
    <row r="230" spans="1:12" s="11" customFormat="1" ht="22.5" x14ac:dyDescent="0.25">
      <c r="A230" s="157" t="s">
        <v>201</v>
      </c>
      <c r="B230" s="129"/>
      <c r="C230" s="198" t="s">
        <v>202</v>
      </c>
      <c r="D230" s="64"/>
      <c r="E230" s="64"/>
      <c r="F230" s="64"/>
      <c r="G230" s="193"/>
      <c r="H230" s="27">
        <v>6.48</v>
      </c>
      <c r="I230" s="27" t="s">
        <v>203</v>
      </c>
      <c r="J230" s="11">
        <v>263</v>
      </c>
      <c r="K230" s="11">
        <v>1704.24</v>
      </c>
    </row>
    <row r="231" spans="1:12" s="11" customFormat="1" x14ac:dyDescent="0.25">
      <c r="A231" s="157" t="s">
        <v>204</v>
      </c>
      <c r="B231" s="129"/>
      <c r="C231" s="198" t="s">
        <v>205</v>
      </c>
      <c r="D231" s="64"/>
      <c r="E231" s="64"/>
      <c r="F231" s="64"/>
      <c r="G231" s="193"/>
      <c r="H231" s="27"/>
      <c r="I231" s="27"/>
    </row>
    <row r="232" spans="1:12" s="11" customFormat="1" x14ac:dyDescent="0.25">
      <c r="A232" s="122" t="s">
        <v>206</v>
      </c>
      <c r="B232" s="97"/>
      <c r="C232" s="199" t="s">
        <v>207</v>
      </c>
      <c r="D232" s="189"/>
      <c r="E232" s="189"/>
      <c r="F232" s="189"/>
      <c r="G232" s="190"/>
      <c r="H232" s="27"/>
      <c r="I232" s="27"/>
    </row>
    <row r="233" spans="1:12" s="11" customFormat="1" x14ac:dyDescent="0.25">
      <c r="A233" s="105"/>
      <c r="B233" s="106"/>
      <c r="C233" s="24"/>
      <c r="D233" s="25"/>
      <c r="E233" s="26"/>
      <c r="F233" s="27"/>
      <c r="G233" s="27"/>
      <c r="H233" s="27">
        <v>1.08</v>
      </c>
      <c r="I233" s="27" t="s">
        <v>38</v>
      </c>
      <c r="J233" s="11">
        <v>585</v>
      </c>
      <c r="K233" s="11" t="s">
        <v>39</v>
      </c>
      <c r="L233" s="11">
        <v>631.79999999999995</v>
      </c>
    </row>
    <row r="234" spans="1:12" s="11" customFormat="1" x14ac:dyDescent="0.25">
      <c r="A234" s="122" t="s">
        <v>208</v>
      </c>
      <c r="B234" s="97"/>
      <c r="C234" s="199" t="s">
        <v>209</v>
      </c>
      <c r="D234" s="189"/>
      <c r="E234" s="189"/>
      <c r="F234" s="189"/>
      <c r="G234" s="190"/>
      <c r="H234" s="27"/>
      <c r="I234" s="27"/>
    </row>
    <row r="235" spans="1:12" s="11" customFormat="1" x14ac:dyDescent="0.25">
      <c r="A235" s="105"/>
      <c r="B235" s="106"/>
      <c r="C235" s="24"/>
      <c r="D235" s="25"/>
      <c r="E235" s="26"/>
      <c r="F235" s="27"/>
      <c r="G235" s="27"/>
      <c r="H235" s="27">
        <v>10</v>
      </c>
      <c r="I235" s="27" t="s">
        <v>120</v>
      </c>
      <c r="J235" s="11">
        <v>162</v>
      </c>
      <c r="K235" s="11" t="s">
        <v>120</v>
      </c>
      <c r="L235" s="11">
        <v>1620</v>
      </c>
    </row>
    <row r="236" spans="1:12" s="11" customFormat="1" x14ac:dyDescent="0.25">
      <c r="A236" s="157" t="s">
        <v>208</v>
      </c>
      <c r="B236" s="129"/>
      <c r="C236" s="198" t="s">
        <v>209</v>
      </c>
      <c r="D236" s="64"/>
      <c r="E236" s="64"/>
      <c r="F236" s="64"/>
      <c r="G236" s="193"/>
      <c r="H236" s="27"/>
      <c r="I236" s="27"/>
    </row>
    <row r="237" spans="1:12" s="11" customFormat="1" x14ac:dyDescent="0.25">
      <c r="A237" s="122" t="s">
        <v>210</v>
      </c>
      <c r="B237" s="97"/>
      <c r="C237" s="199" t="s">
        <v>211</v>
      </c>
      <c r="D237" s="189"/>
      <c r="E237" s="189"/>
      <c r="F237" s="189"/>
      <c r="G237" s="190"/>
      <c r="H237" s="27"/>
      <c r="I237" s="27"/>
    </row>
    <row r="238" spans="1:12" s="11" customFormat="1" x14ac:dyDescent="0.25">
      <c r="A238" s="105"/>
      <c r="B238" s="106"/>
      <c r="C238" s="24"/>
      <c r="D238" s="25"/>
      <c r="E238" s="26"/>
      <c r="F238" s="27"/>
      <c r="G238" s="27"/>
      <c r="H238" s="27">
        <v>3</v>
      </c>
      <c r="I238" s="27" t="s">
        <v>120</v>
      </c>
      <c r="J238" s="11">
        <v>187</v>
      </c>
      <c r="K238" s="11" t="s">
        <v>120</v>
      </c>
      <c r="L238" s="11">
        <v>561</v>
      </c>
    </row>
    <row r="239" spans="1:12" s="11" customFormat="1" x14ac:dyDescent="0.25">
      <c r="A239" s="157" t="s">
        <v>208</v>
      </c>
      <c r="B239" s="129"/>
      <c r="C239" s="198" t="s">
        <v>209</v>
      </c>
      <c r="D239" s="64"/>
      <c r="E239" s="64"/>
      <c r="F239" s="64"/>
      <c r="G239" s="193"/>
      <c r="H239" s="27"/>
      <c r="I239" s="27"/>
    </row>
    <row r="240" spans="1:12" s="11" customFormat="1" x14ac:dyDescent="0.25">
      <c r="A240" s="122" t="s">
        <v>212</v>
      </c>
      <c r="B240" s="97"/>
      <c r="C240" s="199" t="s">
        <v>213</v>
      </c>
      <c r="D240" s="189"/>
      <c r="E240" s="189"/>
      <c r="F240" s="189"/>
      <c r="G240" s="190"/>
      <c r="H240" s="27"/>
      <c r="I240" s="27"/>
    </row>
    <row r="241" spans="1:12" s="11" customFormat="1" x14ac:dyDescent="0.25">
      <c r="A241" s="105"/>
      <c r="B241" s="106"/>
      <c r="C241" s="24"/>
      <c r="D241" s="25"/>
      <c r="E241" s="26"/>
      <c r="F241" s="27"/>
      <c r="G241" s="27"/>
      <c r="H241" s="27">
        <v>3</v>
      </c>
      <c r="I241" s="27" t="s">
        <v>120</v>
      </c>
      <c r="J241" s="11">
        <v>127</v>
      </c>
      <c r="K241" s="11" t="s">
        <v>120</v>
      </c>
      <c r="L241" s="11">
        <v>381</v>
      </c>
    </row>
    <row r="242" spans="1:12" s="11" customFormat="1" x14ac:dyDescent="0.25">
      <c r="A242" s="157" t="s">
        <v>214</v>
      </c>
      <c r="B242" s="129"/>
      <c r="C242" s="198" t="s">
        <v>215</v>
      </c>
      <c r="D242" s="64"/>
      <c r="E242" s="64"/>
      <c r="F242" s="64"/>
      <c r="G242" s="193"/>
      <c r="H242" s="27"/>
      <c r="I242" s="27"/>
    </row>
    <row r="243" spans="1:12" s="11" customFormat="1" x14ac:dyDescent="0.25">
      <c r="A243" s="122" t="s">
        <v>216</v>
      </c>
      <c r="B243" s="97"/>
      <c r="C243" s="199" t="s">
        <v>217</v>
      </c>
      <c r="D243" s="189"/>
      <c r="E243" s="189"/>
      <c r="F243" s="189"/>
      <c r="G243" s="190"/>
      <c r="H243" s="27"/>
      <c r="I243" s="27"/>
    </row>
    <row r="244" spans="1:12" s="11" customFormat="1" x14ac:dyDescent="0.25">
      <c r="A244" s="105"/>
      <c r="B244" s="106"/>
      <c r="C244" s="24"/>
      <c r="D244" s="25"/>
      <c r="E244" s="26"/>
      <c r="F244" s="27"/>
      <c r="G244" s="27"/>
      <c r="H244" s="27">
        <v>5</v>
      </c>
      <c r="I244" s="27" t="s">
        <v>120</v>
      </c>
      <c r="J244" s="11">
        <v>3104</v>
      </c>
      <c r="K244" s="11" t="s">
        <v>120</v>
      </c>
      <c r="L244" s="11">
        <v>15520</v>
      </c>
    </row>
    <row r="245" spans="1:12" s="11" customFormat="1" x14ac:dyDescent="0.25">
      <c r="A245" s="157" t="s">
        <v>218</v>
      </c>
      <c r="B245" s="129"/>
      <c r="C245" s="198" t="s">
        <v>219</v>
      </c>
      <c r="D245" s="64"/>
      <c r="E245" s="64"/>
      <c r="F245" s="64"/>
      <c r="G245" s="193"/>
      <c r="H245" s="27"/>
      <c r="I245" s="27"/>
    </row>
    <row r="246" spans="1:12" s="11" customFormat="1" x14ac:dyDescent="0.25">
      <c r="A246" s="157" t="s">
        <v>220</v>
      </c>
      <c r="B246" s="129"/>
      <c r="C246" s="198" t="s">
        <v>221</v>
      </c>
      <c r="D246" s="64"/>
      <c r="E246" s="64"/>
      <c r="F246" s="64"/>
      <c r="G246" s="193"/>
      <c r="H246" s="27"/>
      <c r="I246" s="27"/>
    </row>
    <row r="247" spans="1:12" s="11" customFormat="1" x14ac:dyDescent="0.25">
      <c r="A247" s="122" t="s">
        <v>222</v>
      </c>
      <c r="B247" s="97"/>
      <c r="C247" s="199" t="s">
        <v>223</v>
      </c>
      <c r="D247" s="189"/>
      <c r="E247" s="189"/>
      <c r="F247" s="189"/>
      <c r="G247" s="190"/>
      <c r="H247" s="27"/>
      <c r="I247" s="27"/>
    </row>
    <row r="248" spans="1:12" s="11" customFormat="1" x14ac:dyDescent="0.25">
      <c r="A248" s="105"/>
      <c r="B248" s="106"/>
      <c r="C248" s="24"/>
      <c r="D248" s="25"/>
      <c r="E248" s="26"/>
      <c r="F248" s="27"/>
      <c r="G248" s="27"/>
      <c r="H248" s="27">
        <v>5</v>
      </c>
      <c r="I248" s="27" t="s">
        <v>120</v>
      </c>
      <c r="J248" s="11">
        <v>380</v>
      </c>
      <c r="K248" s="11" t="s">
        <v>120</v>
      </c>
      <c r="L248" s="11">
        <v>1900</v>
      </c>
    </row>
    <row r="249" spans="1:12" s="11" customFormat="1" x14ac:dyDescent="0.25">
      <c r="A249" s="157" t="s">
        <v>224</v>
      </c>
      <c r="B249" s="129"/>
      <c r="C249" s="198" t="s">
        <v>225</v>
      </c>
      <c r="D249" s="64"/>
      <c r="E249" s="64"/>
      <c r="F249" s="64"/>
      <c r="G249" s="193"/>
      <c r="H249" s="27"/>
      <c r="I249" s="27"/>
    </row>
    <row r="250" spans="1:12" s="11" customFormat="1" x14ac:dyDescent="0.25">
      <c r="A250" s="122" t="s">
        <v>226</v>
      </c>
      <c r="B250" s="97"/>
      <c r="C250" s="199" t="s">
        <v>227</v>
      </c>
      <c r="D250" s="189"/>
      <c r="E250" s="189"/>
      <c r="F250" s="189"/>
      <c r="G250" s="190"/>
      <c r="H250" s="27"/>
      <c r="I250" s="27"/>
    </row>
    <row r="251" spans="1:12" s="11" customFormat="1" x14ac:dyDescent="0.25">
      <c r="A251" s="105"/>
      <c r="B251" s="106"/>
      <c r="C251" s="24"/>
      <c r="D251" s="25"/>
      <c r="E251" s="26"/>
      <c r="F251" s="27"/>
      <c r="G251" s="27"/>
      <c r="H251" s="27">
        <v>2</v>
      </c>
      <c r="I251" s="27" t="s">
        <v>120</v>
      </c>
      <c r="J251" s="11">
        <v>945</v>
      </c>
      <c r="K251" s="11" t="s">
        <v>120</v>
      </c>
      <c r="L251" s="11">
        <v>1890</v>
      </c>
    </row>
    <row r="252" spans="1:12" s="11" customFormat="1" x14ac:dyDescent="0.25">
      <c r="A252" s="157" t="s">
        <v>224</v>
      </c>
      <c r="B252" s="129"/>
      <c r="C252" s="198" t="s">
        <v>225</v>
      </c>
      <c r="D252" s="64"/>
      <c r="E252" s="64"/>
      <c r="F252" s="64"/>
      <c r="G252" s="65"/>
      <c r="H252" s="174"/>
      <c r="I252" s="175"/>
      <c r="J252" s="104"/>
      <c r="K252" s="104"/>
      <c r="L252" s="104"/>
    </row>
    <row r="253" spans="1:12" s="11" customFormat="1" x14ac:dyDescent="0.25">
      <c r="A253" s="122" t="s">
        <v>228</v>
      </c>
      <c r="B253" s="97"/>
      <c r="C253" s="199" t="s">
        <v>229</v>
      </c>
      <c r="D253" s="64"/>
      <c r="E253" s="64"/>
      <c r="F253" s="64"/>
      <c r="G253" s="65"/>
      <c r="H253" s="125"/>
      <c r="I253" s="144"/>
      <c r="J253" s="104"/>
      <c r="K253" s="104"/>
      <c r="L253" s="104"/>
    </row>
    <row r="254" spans="1:12" s="11" customFormat="1" x14ac:dyDescent="0.25">
      <c r="A254" s="128"/>
      <c r="B254" s="106"/>
      <c r="C254" s="24"/>
      <c r="D254" s="99">
        <v>1</v>
      </c>
      <c r="E254" s="130">
        <v>450</v>
      </c>
      <c r="F254" s="132">
        <v>350</v>
      </c>
      <c r="G254" s="148"/>
      <c r="H254" s="102">
        <f>ROUND(D254,2)</f>
        <v>1</v>
      </c>
      <c r="I254" s="103" t="str">
        <f>IF(D254=0,0, IF(E254=0,"No.",IF(F254=0,"M",IF(G254=0,"Sq.M","Cu.M"))))</f>
        <v>Sq.M</v>
      </c>
      <c r="J254" s="104"/>
      <c r="K254" s="104"/>
      <c r="L254" s="104"/>
    </row>
    <row r="255" spans="1:12" s="11" customFormat="1" x14ac:dyDescent="0.25">
      <c r="A255" s="135"/>
      <c r="B255" s="106"/>
      <c r="C255" s="24"/>
      <c r="D255" s="25"/>
      <c r="E255" s="26"/>
      <c r="F255" s="27"/>
      <c r="G255" s="108" t="s">
        <v>24</v>
      </c>
      <c r="H255" s="137">
        <f>SUM(H252:H254)</f>
        <v>1</v>
      </c>
      <c r="I255" s="138" t="s">
        <v>38</v>
      </c>
      <c r="J255" s="165">
        <v>2869</v>
      </c>
      <c r="K255" s="166" t="s">
        <v>230</v>
      </c>
      <c r="L255" s="167">
        <f>ROUND(H255*J255,2)</f>
        <v>2869</v>
      </c>
    </row>
    <row r="256" spans="1:12" s="11" customFormat="1" x14ac:dyDescent="0.25">
      <c r="A256" s="122" t="s">
        <v>231</v>
      </c>
      <c r="B256" s="97"/>
      <c r="C256" s="199" t="s">
        <v>232</v>
      </c>
      <c r="D256" s="189"/>
      <c r="E256" s="189"/>
      <c r="F256" s="189"/>
      <c r="G256" s="190"/>
      <c r="H256" s="27"/>
      <c r="I256" s="27"/>
    </row>
    <row r="257" spans="1:12" s="11" customFormat="1" x14ac:dyDescent="0.25">
      <c r="A257" s="105"/>
      <c r="B257" s="106"/>
      <c r="C257" s="24"/>
      <c r="D257" s="25"/>
      <c r="E257" s="26"/>
      <c r="F257" s="27"/>
      <c r="G257" s="27"/>
      <c r="H257" s="27">
        <v>5</v>
      </c>
      <c r="I257" s="27" t="s">
        <v>120</v>
      </c>
      <c r="J257" s="11">
        <v>1015</v>
      </c>
      <c r="K257" s="11" t="s">
        <v>233</v>
      </c>
      <c r="L257" s="11">
        <v>5075</v>
      </c>
    </row>
    <row r="258" spans="1:12" s="11" customFormat="1" x14ac:dyDescent="0.25">
      <c r="A258" s="157" t="s">
        <v>234</v>
      </c>
      <c r="B258" s="129"/>
      <c r="C258" s="198" t="s">
        <v>235</v>
      </c>
      <c r="D258" s="64"/>
      <c r="E258" s="64"/>
      <c r="F258" s="64"/>
      <c r="G258" s="193"/>
      <c r="H258" s="27"/>
      <c r="I258" s="27"/>
    </row>
    <row r="259" spans="1:12" s="11" customFormat="1" x14ac:dyDescent="0.25">
      <c r="A259" s="122" t="s">
        <v>236</v>
      </c>
      <c r="B259" s="97"/>
      <c r="C259" s="199" t="s">
        <v>237</v>
      </c>
      <c r="D259" s="189"/>
      <c r="E259" s="189"/>
      <c r="F259" s="189"/>
      <c r="G259" s="190"/>
      <c r="H259" s="27"/>
      <c r="I259" s="27"/>
    </row>
    <row r="260" spans="1:12" s="11" customFormat="1" x14ac:dyDescent="0.25">
      <c r="A260" s="105"/>
      <c r="B260" s="106"/>
      <c r="C260" s="24"/>
      <c r="D260" s="25"/>
      <c r="E260" s="26"/>
      <c r="F260" s="27"/>
      <c r="G260" s="27"/>
      <c r="H260" s="27">
        <v>4</v>
      </c>
      <c r="I260" s="27" t="s">
        <v>120</v>
      </c>
      <c r="J260" s="11">
        <v>155</v>
      </c>
      <c r="K260" s="11" t="s">
        <v>120</v>
      </c>
      <c r="L260" s="11">
        <v>620</v>
      </c>
    </row>
    <row r="261" spans="1:12" s="11" customFormat="1" x14ac:dyDescent="0.25">
      <c r="A261" s="157" t="s">
        <v>238</v>
      </c>
      <c r="B261" s="129"/>
      <c r="C261" s="198" t="s">
        <v>239</v>
      </c>
      <c r="D261" s="64"/>
      <c r="E261" s="64"/>
      <c r="F261" s="64"/>
      <c r="G261" s="193"/>
      <c r="H261" s="27"/>
      <c r="I261" s="27"/>
    </row>
    <row r="262" spans="1:12" s="11" customFormat="1" x14ac:dyDescent="0.25">
      <c r="A262" s="122" t="s">
        <v>240</v>
      </c>
      <c r="B262" s="97"/>
      <c r="C262" s="199" t="s">
        <v>241</v>
      </c>
      <c r="D262" s="189"/>
      <c r="E262" s="189"/>
      <c r="F262" s="189"/>
      <c r="G262" s="190"/>
      <c r="H262" s="27"/>
      <c r="I262" s="27"/>
    </row>
    <row r="263" spans="1:12" s="11" customFormat="1" x14ac:dyDescent="0.25">
      <c r="A263" s="105"/>
      <c r="B263" s="106"/>
      <c r="C263" s="24"/>
      <c r="D263" s="25"/>
      <c r="E263" s="26"/>
      <c r="F263" s="27"/>
      <c r="G263" s="27"/>
      <c r="H263" s="27">
        <v>1</v>
      </c>
      <c r="I263" s="27" t="s">
        <v>120</v>
      </c>
      <c r="J263" s="11">
        <v>414</v>
      </c>
      <c r="K263" s="11" t="s">
        <v>120</v>
      </c>
      <c r="L263" s="11">
        <v>414</v>
      </c>
    </row>
    <row r="264" spans="1:12" s="11" customFormat="1" x14ac:dyDescent="0.25">
      <c r="A264" s="157" t="s">
        <v>242</v>
      </c>
      <c r="B264" s="129"/>
      <c r="C264" s="198" t="s">
        <v>243</v>
      </c>
      <c r="D264" s="64"/>
      <c r="E264" s="64"/>
      <c r="F264" s="64"/>
      <c r="G264" s="193"/>
      <c r="H264" s="27"/>
      <c r="I264" s="27"/>
    </row>
    <row r="265" spans="1:12" s="11" customFormat="1" x14ac:dyDescent="0.25">
      <c r="A265" s="122" t="s">
        <v>244</v>
      </c>
      <c r="B265" s="97"/>
      <c r="C265" s="199" t="s">
        <v>245</v>
      </c>
      <c r="D265" s="189"/>
      <c r="E265" s="189"/>
      <c r="F265" s="189"/>
      <c r="G265" s="190"/>
      <c r="H265" s="27"/>
      <c r="I265" s="27"/>
    </row>
    <row r="266" spans="1:12" s="11" customFormat="1" x14ac:dyDescent="0.25">
      <c r="A266" s="105"/>
      <c r="B266" s="106"/>
      <c r="C266" s="24"/>
      <c r="D266" s="25"/>
      <c r="E266" s="26"/>
      <c r="F266" s="27"/>
      <c r="G266" s="27"/>
      <c r="H266" s="27">
        <v>2</v>
      </c>
      <c r="I266" s="27" t="s">
        <v>120</v>
      </c>
      <c r="J266" s="11">
        <v>2208</v>
      </c>
      <c r="K266" s="11" t="s">
        <v>120</v>
      </c>
      <c r="L266" s="11">
        <v>4416</v>
      </c>
    </row>
    <row r="267" spans="1:12" s="11" customFormat="1" x14ac:dyDescent="0.25">
      <c r="A267" s="122" t="s">
        <v>246</v>
      </c>
      <c r="B267" s="97"/>
      <c r="C267" s="199" t="s">
        <v>247</v>
      </c>
      <c r="D267" s="189"/>
      <c r="E267" s="189"/>
      <c r="F267" s="189"/>
      <c r="G267" s="190"/>
      <c r="H267" s="27"/>
      <c r="I267" s="27"/>
    </row>
    <row r="268" spans="1:12" s="11" customFormat="1" x14ac:dyDescent="0.25">
      <c r="A268" s="105"/>
      <c r="B268" s="106"/>
      <c r="C268" s="24"/>
      <c r="D268" s="25"/>
      <c r="E268" s="26"/>
      <c r="F268" s="27"/>
      <c r="G268" s="27"/>
      <c r="H268" s="27">
        <v>2</v>
      </c>
      <c r="I268" s="27" t="s">
        <v>120</v>
      </c>
      <c r="J268" s="11">
        <v>1497</v>
      </c>
      <c r="K268" s="11" t="s">
        <v>120</v>
      </c>
      <c r="L268" s="11">
        <v>2994</v>
      </c>
    </row>
    <row r="269" spans="1:12" s="11" customFormat="1" x14ac:dyDescent="0.25">
      <c r="A269" s="157" t="s">
        <v>248</v>
      </c>
      <c r="B269" s="129"/>
      <c r="C269" s="198" t="s">
        <v>249</v>
      </c>
      <c r="D269" s="64"/>
      <c r="E269" s="64"/>
      <c r="F269" s="64"/>
      <c r="G269" s="193"/>
      <c r="H269" s="27"/>
      <c r="I269" s="27"/>
    </row>
    <row r="270" spans="1:12" s="11" customFormat="1" x14ac:dyDescent="0.25">
      <c r="A270" s="122" t="s">
        <v>250</v>
      </c>
      <c r="B270" s="97"/>
      <c r="C270" s="199" t="s">
        <v>251</v>
      </c>
      <c r="D270" s="189"/>
      <c r="E270" s="189"/>
      <c r="F270" s="189"/>
      <c r="G270" s="190"/>
      <c r="H270" s="27"/>
      <c r="I270" s="27"/>
    </row>
    <row r="271" spans="1:12" s="11" customFormat="1" x14ac:dyDescent="0.25">
      <c r="A271" s="105"/>
      <c r="B271" s="106"/>
      <c r="C271" s="24"/>
      <c r="D271" s="25"/>
      <c r="E271" s="26"/>
      <c r="F271" s="27"/>
      <c r="G271" s="27"/>
      <c r="H271" s="27">
        <v>5</v>
      </c>
      <c r="I271" s="27" t="s">
        <v>120</v>
      </c>
      <c r="J271" s="11">
        <v>107</v>
      </c>
      <c r="K271" s="11" t="s">
        <v>120</v>
      </c>
      <c r="L271" s="11">
        <v>535</v>
      </c>
    </row>
    <row r="272" spans="1:12" s="11" customFormat="1" x14ac:dyDescent="0.25">
      <c r="A272" s="157" t="s">
        <v>252</v>
      </c>
      <c r="B272" s="129"/>
      <c r="C272" s="198" t="s">
        <v>253</v>
      </c>
      <c r="D272" s="64"/>
      <c r="E272" s="64"/>
      <c r="F272" s="64"/>
      <c r="G272" s="193"/>
      <c r="H272" s="27"/>
      <c r="I272" s="27"/>
    </row>
    <row r="273" spans="1:12" s="11" customFormat="1" x14ac:dyDescent="0.25">
      <c r="A273" s="122" t="s">
        <v>254</v>
      </c>
      <c r="B273" s="97"/>
      <c r="C273" s="199" t="s">
        <v>255</v>
      </c>
      <c r="D273" s="189"/>
      <c r="E273" s="189"/>
      <c r="F273" s="189"/>
      <c r="G273" s="190"/>
      <c r="H273" s="27"/>
      <c r="I273" s="27"/>
    </row>
    <row r="274" spans="1:12" s="11" customFormat="1" x14ac:dyDescent="0.25">
      <c r="A274" s="105"/>
      <c r="B274" s="106"/>
      <c r="C274" s="24"/>
      <c r="D274" s="25"/>
      <c r="E274" s="26"/>
      <c r="F274" s="27"/>
      <c r="G274" s="27"/>
      <c r="H274" s="27">
        <v>2</v>
      </c>
      <c r="I274" s="27" t="s">
        <v>120</v>
      </c>
      <c r="J274" s="11">
        <v>91</v>
      </c>
      <c r="K274" s="11" t="s">
        <v>120</v>
      </c>
      <c r="L274" s="11">
        <v>182.2</v>
      </c>
    </row>
    <row r="275" spans="1:12" s="11" customFormat="1" x14ac:dyDescent="0.25">
      <c r="A275" s="157" t="s">
        <v>256</v>
      </c>
      <c r="B275" s="129"/>
      <c r="C275" s="198" t="s">
        <v>257</v>
      </c>
      <c r="D275" s="64"/>
      <c r="E275" s="64"/>
      <c r="F275" s="64"/>
      <c r="G275" s="193"/>
      <c r="H275" s="27"/>
      <c r="I275" s="27"/>
    </row>
    <row r="276" spans="1:12" s="11" customFormat="1" x14ac:dyDescent="0.25">
      <c r="A276" s="122" t="s">
        <v>258</v>
      </c>
      <c r="B276" s="97"/>
      <c r="C276" s="199" t="s">
        <v>259</v>
      </c>
      <c r="D276" s="189"/>
      <c r="E276" s="189"/>
      <c r="F276" s="189"/>
      <c r="G276" s="190"/>
      <c r="H276" s="27"/>
      <c r="I276" s="27"/>
    </row>
    <row r="277" spans="1:12" s="11" customFormat="1" x14ac:dyDescent="0.25">
      <c r="A277" s="105"/>
      <c r="B277" s="106"/>
      <c r="C277" s="24"/>
      <c r="D277" s="25"/>
      <c r="E277" s="26"/>
      <c r="F277" s="27"/>
      <c r="G277" s="27"/>
      <c r="H277" s="27">
        <v>5</v>
      </c>
      <c r="I277" s="27" t="s">
        <v>120</v>
      </c>
      <c r="J277" s="11">
        <v>1251</v>
      </c>
      <c r="K277" s="11" t="s">
        <v>120</v>
      </c>
      <c r="L277" s="11">
        <v>6255</v>
      </c>
    </row>
    <row r="278" spans="1:12" s="11" customFormat="1" x14ac:dyDescent="0.25">
      <c r="A278" s="157" t="s">
        <v>260</v>
      </c>
      <c r="B278" s="129"/>
      <c r="C278" s="198" t="s">
        <v>261</v>
      </c>
      <c r="D278" s="64"/>
      <c r="E278" s="64"/>
      <c r="F278" s="64"/>
      <c r="G278" s="193"/>
      <c r="H278" s="27"/>
      <c r="I278" s="27"/>
    </row>
    <row r="279" spans="1:12" s="11" customFormat="1" x14ac:dyDescent="0.25">
      <c r="A279" s="122" t="s">
        <v>262</v>
      </c>
      <c r="B279" s="97"/>
      <c r="C279" s="199" t="s">
        <v>263</v>
      </c>
      <c r="D279" s="189"/>
      <c r="E279" s="189"/>
      <c r="F279" s="189"/>
      <c r="G279" s="190"/>
      <c r="H279" s="27"/>
      <c r="I279" s="27"/>
    </row>
    <row r="280" spans="1:12" s="11" customFormat="1" x14ac:dyDescent="0.25">
      <c r="A280" s="105"/>
      <c r="B280" s="106"/>
      <c r="C280" s="24"/>
      <c r="D280" s="25"/>
      <c r="E280" s="26"/>
      <c r="F280" s="27"/>
      <c r="G280" s="27"/>
      <c r="H280" s="27">
        <v>7</v>
      </c>
      <c r="I280" s="27" t="s">
        <v>120</v>
      </c>
      <c r="J280" s="11">
        <v>539</v>
      </c>
      <c r="K280" s="11" t="s">
        <v>120</v>
      </c>
      <c r="L280" s="11">
        <v>3773</v>
      </c>
    </row>
    <row r="281" spans="1:12" s="11" customFormat="1" x14ac:dyDescent="0.25">
      <c r="A281" s="157" t="s">
        <v>260</v>
      </c>
      <c r="B281" s="129"/>
      <c r="C281" s="198" t="s">
        <v>261</v>
      </c>
      <c r="D281" s="64"/>
      <c r="E281" s="64"/>
      <c r="F281" s="64"/>
      <c r="G281" s="193"/>
      <c r="H281" s="27"/>
      <c r="I281" s="27"/>
    </row>
    <row r="282" spans="1:12" s="11" customFormat="1" x14ac:dyDescent="0.25">
      <c r="A282" s="122" t="s">
        <v>264</v>
      </c>
      <c r="B282" s="97"/>
      <c r="C282" s="199" t="s">
        <v>265</v>
      </c>
      <c r="D282" s="189"/>
      <c r="E282" s="189"/>
      <c r="F282" s="189"/>
      <c r="G282" s="190"/>
      <c r="H282" s="27"/>
      <c r="I282" s="27"/>
    </row>
    <row r="283" spans="1:12" s="11" customFormat="1" x14ac:dyDescent="0.25">
      <c r="A283" s="105"/>
      <c r="B283" s="106"/>
      <c r="C283" s="24"/>
      <c r="D283" s="25"/>
      <c r="E283" s="26"/>
      <c r="F283" s="27"/>
      <c r="G283" s="27"/>
      <c r="H283" s="27">
        <v>5</v>
      </c>
      <c r="I283" s="27" t="s">
        <v>120</v>
      </c>
      <c r="J283" s="11">
        <v>493</v>
      </c>
      <c r="K283" s="11" t="s">
        <v>120</v>
      </c>
      <c r="L283" s="11">
        <v>2465</v>
      </c>
    </row>
    <row r="284" spans="1:12" s="11" customFormat="1" x14ac:dyDescent="0.25">
      <c r="A284" s="157" t="s">
        <v>260</v>
      </c>
      <c r="B284" s="129"/>
      <c r="C284" s="198" t="s">
        <v>261</v>
      </c>
      <c r="D284" s="64"/>
      <c r="E284" s="64"/>
      <c r="F284" s="64"/>
      <c r="G284" s="193"/>
      <c r="H284" s="27"/>
      <c r="I284" s="27"/>
    </row>
    <row r="285" spans="1:12" s="11" customFormat="1" x14ac:dyDescent="0.25">
      <c r="A285" s="122" t="s">
        <v>266</v>
      </c>
      <c r="B285" s="97"/>
      <c r="C285" s="199" t="s">
        <v>267</v>
      </c>
      <c r="D285" s="189"/>
      <c r="E285" s="189"/>
      <c r="F285" s="189"/>
      <c r="G285" s="190"/>
      <c r="H285" s="27"/>
      <c r="I285" s="27"/>
    </row>
    <row r="286" spans="1:12" s="11" customFormat="1" x14ac:dyDescent="0.25">
      <c r="A286" s="105"/>
      <c r="B286" s="106"/>
      <c r="C286" s="24"/>
      <c r="D286" s="25"/>
      <c r="E286" s="26"/>
      <c r="F286" s="27"/>
      <c r="G286" s="27"/>
      <c r="H286" s="27">
        <v>5</v>
      </c>
      <c r="I286" s="27" t="s">
        <v>120</v>
      </c>
      <c r="J286" s="11">
        <v>815</v>
      </c>
      <c r="K286" s="11" t="s">
        <v>120</v>
      </c>
      <c r="L286" s="11">
        <v>4075</v>
      </c>
    </row>
    <row r="287" spans="1:12" s="11" customFormat="1" x14ac:dyDescent="0.25">
      <c r="A287" s="157" t="s">
        <v>268</v>
      </c>
      <c r="B287" s="129"/>
      <c r="C287" s="198" t="s">
        <v>269</v>
      </c>
      <c r="D287" s="64"/>
      <c r="E287" s="64"/>
      <c r="F287" s="64"/>
      <c r="G287" s="193"/>
      <c r="H287" s="27"/>
      <c r="I287" s="27"/>
    </row>
    <row r="288" spans="1:12" s="11" customFormat="1" x14ac:dyDescent="0.25">
      <c r="A288" s="122" t="s">
        <v>270</v>
      </c>
      <c r="B288" s="97"/>
      <c r="C288" s="199" t="s">
        <v>271</v>
      </c>
      <c r="D288" s="189"/>
      <c r="E288" s="189"/>
      <c r="F288" s="189"/>
      <c r="G288" s="190"/>
      <c r="H288" s="27"/>
      <c r="I288" s="27"/>
    </row>
    <row r="289" spans="1:12" s="11" customFormat="1" x14ac:dyDescent="0.25">
      <c r="A289" s="105"/>
      <c r="B289" s="106"/>
      <c r="C289" s="24"/>
      <c r="D289" s="25"/>
      <c r="E289" s="26"/>
      <c r="F289" s="27"/>
      <c r="G289" s="27"/>
      <c r="H289" s="27">
        <v>2</v>
      </c>
      <c r="I289" s="27" t="s">
        <v>120</v>
      </c>
      <c r="J289" s="11">
        <v>555</v>
      </c>
      <c r="K289" s="11" t="s">
        <v>120</v>
      </c>
      <c r="L289" s="11">
        <v>1110</v>
      </c>
    </row>
    <row r="290" spans="1:12" s="11" customFormat="1" x14ac:dyDescent="0.25">
      <c r="A290" s="157" t="s">
        <v>272</v>
      </c>
      <c r="B290" s="129"/>
      <c r="C290" s="198" t="s">
        <v>273</v>
      </c>
      <c r="D290" s="64"/>
      <c r="E290" s="64"/>
      <c r="F290" s="64"/>
      <c r="G290" s="193"/>
      <c r="H290" s="27"/>
      <c r="I290" s="27"/>
    </row>
    <row r="291" spans="1:12" s="11" customFormat="1" x14ac:dyDescent="0.25">
      <c r="A291" s="157" t="s">
        <v>274</v>
      </c>
      <c r="B291" s="129"/>
      <c r="C291" s="198" t="s">
        <v>275</v>
      </c>
      <c r="D291" s="64"/>
      <c r="E291" s="64"/>
      <c r="F291" s="64"/>
      <c r="G291" s="193"/>
      <c r="H291" s="27"/>
      <c r="I291" s="27"/>
    </row>
    <row r="292" spans="1:12" s="11" customFormat="1" ht="22.5" x14ac:dyDescent="0.25">
      <c r="A292" s="122" t="s">
        <v>276</v>
      </c>
      <c r="B292" s="97"/>
      <c r="C292" s="199" t="s">
        <v>277</v>
      </c>
      <c r="D292" s="189"/>
      <c r="E292" s="189"/>
      <c r="F292" s="189"/>
      <c r="G292" s="190"/>
      <c r="H292" s="27"/>
      <c r="I292" s="27"/>
    </row>
    <row r="293" spans="1:12" s="11" customFormat="1" x14ac:dyDescent="0.25">
      <c r="A293" s="105"/>
      <c r="B293" s="106"/>
      <c r="C293" s="24"/>
      <c r="D293" s="25"/>
      <c r="E293" s="26"/>
      <c r="F293" s="27"/>
      <c r="G293" s="27"/>
      <c r="H293" s="27">
        <v>25</v>
      </c>
      <c r="I293" s="27" t="s">
        <v>278</v>
      </c>
      <c r="J293" s="11">
        <v>177</v>
      </c>
      <c r="K293" s="11" t="s">
        <v>278</v>
      </c>
      <c r="L293" s="11">
        <v>4425</v>
      </c>
    </row>
    <row r="294" spans="1:12" s="11" customFormat="1" x14ac:dyDescent="0.25">
      <c r="A294" s="157" t="s">
        <v>272</v>
      </c>
      <c r="B294" s="129"/>
      <c r="C294" s="198" t="s">
        <v>273</v>
      </c>
      <c r="D294" s="64"/>
      <c r="E294" s="64"/>
      <c r="F294" s="64"/>
      <c r="G294" s="193"/>
      <c r="H294" s="27"/>
      <c r="I294" s="27"/>
    </row>
    <row r="295" spans="1:12" s="11" customFormat="1" x14ac:dyDescent="0.25">
      <c r="A295" s="157" t="s">
        <v>274</v>
      </c>
      <c r="B295" s="129"/>
      <c r="C295" s="198" t="s">
        <v>275</v>
      </c>
      <c r="D295" s="64"/>
      <c r="E295" s="64"/>
      <c r="F295" s="64"/>
      <c r="G295" s="193"/>
      <c r="H295" s="27"/>
      <c r="I295" s="27"/>
    </row>
    <row r="296" spans="1:12" s="11" customFormat="1" x14ac:dyDescent="0.25">
      <c r="A296" s="122" t="s">
        <v>279</v>
      </c>
      <c r="B296" s="97"/>
      <c r="C296" s="199" t="s">
        <v>280</v>
      </c>
      <c r="D296" s="189"/>
      <c r="E296" s="189"/>
      <c r="F296" s="189"/>
      <c r="G296" s="190"/>
      <c r="H296" s="27"/>
      <c r="I296" s="27"/>
    </row>
    <row r="297" spans="1:12" s="11" customFormat="1" x14ac:dyDescent="0.25">
      <c r="A297" s="105"/>
      <c r="B297" s="106"/>
      <c r="C297" s="24"/>
      <c r="D297" s="25"/>
      <c r="E297" s="26"/>
      <c r="F297" s="27"/>
      <c r="G297" s="27"/>
      <c r="H297" s="27">
        <v>10</v>
      </c>
      <c r="I297" s="27" t="s">
        <v>278</v>
      </c>
      <c r="J297" s="11">
        <v>101</v>
      </c>
      <c r="K297" s="11" t="s">
        <v>278</v>
      </c>
      <c r="L297" s="11">
        <v>1010</v>
      </c>
    </row>
    <row r="298" spans="1:12" s="11" customFormat="1" x14ac:dyDescent="0.25">
      <c r="A298" s="157" t="s">
        <v>272</v>
      </c>
      <c r="B298" s="129"/>
      <c r="C298" s="198" t="s">
        <v>273</v>
      </c>
      <c r="D298" s="64"/>
      <c r="E298" s="64"/>
      <c r="F298" s="64"/>
      <c r="G298" s="193"/>
      <c r="H298" s="27"/>
      <c r="I298" s="27"/>
    </row>
    <row r="299" spans="1:12" s="11" customFormat="1" x14ac:dyDescent="0.25">
      <c r="A299" s="157" t="s">
        <v>281</v>
      </c>
      <c r="B299" s="129"/>
      <c r="C299" s="198" t="s">
        <v>282</v>
      </c>
      <c r="D299" s="64"/>
      <c r="E299" s="64"/>
      <c r="F299" s="64"/>
      <c r="G299" s="193"/>
      <c r="H299" s="27"/>
      <c r="I299" s="27"/>
    </row>
    <row r="300" spans="1:12" s="11" customFormat="1" x14ac:dyDescent="0.25">
      <c r="A300" s="122" t="s">
        <v>283</v>
      </c>
      <c r="B300" s="97"/>
      <c r="C300" s="199" t="s">
        <v>284</v>
      </c>
      <c r="D300" s="189"/>
      <c r="E300" s="189"/>
      <c r="F300" s="189"/>
      <c r="G300" s="190"/>
      <c r="H300" s="27"/>
      <c r="I300" s="27"/>
    </row>
    <row r="301" spans="1:12" s="11" customFormat="1" x14ac:dyDescent="0.25">
      <c r="A301" s="105"/>
      <c r="B301" s="106"/>
      <c r="C301" s="24"/>
      <c r="D301" s="25"/>
      <c r="E301" s="26"/>
      <c r="F301" s="27"/>
      <c r="G301" s="27"/>
      <c r="H301" s="27">
        <v>10</v>
      </c>
      <c r="I301" s="27" t="s">
        <v>278</v>
      </c>
      <c r="J301" s="11">
        <v>137</v>
      </c>
      <c r="K301" s="11" t="s">
        <v>278</v>
      </c>
      <c r="L301" s="11">
        <v>1370</v>
      </c>
    </row>
    <row r="302" spans="1:12" s="11" customFormat="1" x14ac:dyDescent="0.25">
      <c r="A302" s="157" t="s">
        <v>285</v>
      </c>
      <c r="B302" s="129"/>
      <c r="C302" s="198" t="s">
        <v>286</v>
      </c>
      <c r="D302" s="64"/>
      <c r="E302" s="64"/>
      <c r="F302" s="64"/>
      <c r="G302" s="193"/>
      <c r="H302" s="27"/>
      <c r="I302" s="27"/>
    </row>
    <row r="303" spans="1:12" s="11" customFormat="1" x14ac:dyDescent="0.25">
      <c r="A303" s="122" t="s">
        <v>287</v>
      </c>
      <c r="B303" s="97"/>
      <c r="C303" s="199" t="s">
        <v>277</v>
      </c>
      <c r="D303" s="189"/>
      <c r="E303" s="189"/>
      <c r="F303" s="189"/>
      <c r="G303" s="190"/>
      <c r="H303" s="27"/>
      <c r="I303" s="27"/>
    </row>
    <row r="304" spans="1:12" s="11" customFormat="1" x14ac:dyDescent="0.25">
      <c r="A304" s="105"/>
      <c r="B304" s="106"/>
      <c r="C304" s="24"/>
      <c r="D304" s="25"/>
      <c r="E304" s="26"/>
      <c r="F304" s="27"/>
      <c r="G304" s="27"/>
      <c r="H304" s="27">
        <v>2</v>
      </c>
      <c r="I304" s="27" t="s">
        <v>120</v>
      </c>
      <c r="J304" s="11">
        <v>778</v>
      </c>
      <c r="K304" s="11" t="s">
        <v>120</v>
      </c>
      <c r="L304" s="11">
        <v>1556</v>
      </c>
    </row>
    <row r="305" spans="1:12" s="11" customFormat="1" x14ac:dyDescent="0.25">
      <c r="A305" s="157" t="s">
        <v>288</v>
      </c>
      <c r="B305" s="129"/>
      <c r="C305" s="198" t="s">
        <v>289</v>
      </c>
      <c r="D305" s="202"/>
      <c r="E305" s="203"/>
      <c r="F305" s="204"/>
      <c r="G305" s="205"/>
      <c r="H305" s="27"/>
      <c r="I305" s="27"/>
    </row>
    <row r="306" spans="1:12" s="11" customFormat="1" x14ac:dyDescent="0.25">
      <c r="A306" s="122" t="s">
        <v>290</v>
      </c>
      <c r="B306" s="97"/>
      <c r="C306" s="199" t="s">
        <v>291</v>
      </c>
      <c r="D306" s="189"/>
      <c r="E306" s="189"/>
      <c r="F306" s="189"/>
      <c r="G306" s="190"/>
      <c r="H306" s="27"/>
      <c r="I306" s="27"/>
    </row>
    <row r="307" spans="1:12" s="11" customFormat="1" x14ac:dyDescent="0.25">
      <c r="A307" s="105"/>
      <c r="B307" s="106"/>
      <c r="C307" s="24"/>
      <c r="D307" s="25"/>
      <c r="E307" s="26"/>
      <c r="F307" s="27"/>
      <c r="G307" s="27"/>
      <c r="H307" s="27">
        <v>2</v>
      </c>
      <c r="I307" s="27" t="s">
        <v>120</v>
      </c>
      <c r="J307" s="11">
        <v>5128</v>
      </c>
      <c r="K307" s="11" t="s">
        <v>120</v>
      </c>
      <c r="L307" s="11">
        <v>10256</v>
      </c>
    </row>
    <row r="308" spans="1:12" s="11" customFormat="1" x14ac:dyDescent="0.25">
      <c r="A308" s="157" t="s">
        <v>292</v>
      </c>
      <c r="B308" s="129"/>
      <c r="C308" s="198" t="s">
        <v>293</v>
      </c>
      <c r="D308" s="64"/>
      <c r="E308" s="64"/>
      <c r="F308" s="64"/>
      <c r="G308" s="193"/>
      <c r="H308" s="27"/>
      <c r="I308" s="27"/>
    </row>
    <row r="309" spans="1:12" s="11" customFormat="1" x14ac:dyDescent="0.25">
      <c r="A309" s="157" t="s">
        <v>294</v>
      </c>
      <c r="B309" s="129"/>
      <c r="C309" s="198" t="s">
        <v>295</v>
      </c>
      <c r="D309" s="64"/>
      <c r="E309" s="64"/>
      <c r="F309" s="64"/>
      <c r="G309" s="193"/>
      <c r="H309" s="27"/>
      <c r="I309" s="27"/>
    </row>
    <row r="310" spans="1:12" s="11" customFormat="1" x14ac:dyDescent="0.25">
      <c r="A310" s="122" t="s">
        <v>296</v>
      </c>
      <c r="B310" s="97"/>
      <c r="C310" s="199" t="s">
        <v>297</v>
      </c>
      <c r="D310" s="189"/>
      <c r="E310" s="189"/>
      <c r="F310" s="189"/>
      <c r="G310" s="190"/>
      <c r="H310" s="27"/>
      <c r="I310" s="27"/>
    </row>
    <row r="311" spans="1:12" s="11" customFormat="1" x14ac:dyDescent="0.25">
      <c r="A311" s="105"/>
      <c r="B311" s="106"/>
      <c r="C311" s="24"/>
      <c r="D311" s="25"/>
      <c r="E311" s="26"/>
      <c r="F311" s="27"/>
      <c r="G311" s="27"/>
      <c r="H311" s="27">
        <v>2</v>
      </c>
      <c r="I311" s="27" t="s">
        <v>120</v>
      </c>
      <c r="J311" s="11">
        <v>96</v>
      </c>
      <c r="K311" s="11" t="s">
        <v>120</v>
      </c>
      <c r="L311" s="11">
        <v>192</v>
      </c>
    </row>
    <row r="312" spans="1:12" s="11" customFormat="1" x14ac:dyDescent="0.25">
      <c r="A312" s="122" t="s">
        <v>298</v>
      </c>
      <c r="B312" s="97"/>
      <c r="C312" s="199" t="s">
        <v>299</v>
      </c>
      <c r="D312" s="189"/>
      <c r="E312" s="189"/>
      <c r="F312" s="189"/>
      <c r="G312" s="190"/>
      <c r="H312" s="27"/>
      <c r="I312" s="27"/>
    </row>
    <row r="313" spans="1:12" s="11" customFormat="1" x14ac:dyDescent="0.25">
      <c r="A313" s="105"/>
      <c r="B313" s="106"/>
      <c r="C313" s="24"/>
      <c r="D313" s="25"/>
      <c r="E313" s="26"/>
      <c r="F313" s="27"/>
      <c r="G313" s="27"/>
      <c r="H313" s="27">
        <v>4</v>
      </c>
      <c r="I313" s="27" t="s">
        <v>120</v>
      </c>
      <c r="J313" s="11">
        <v>19</v>
      </c>
      <c r="K313" s="11" t="s">
        <v>120</v>
      </c>
      <c r="L313" s="11">
        <v>76</v>
      </c>
    </row>
    <row r="314" spans="1:12" s="11" customFormat="1" x14ac:dyDescent="0.25">
      <c r="A314" s="157" t="s">
        <v>300</v>
      </c>
      <c r="B314" s="129"/>
      <c r="C314" s="198" t="s">
        <v>301</v>
      </c>
      <c r="D314" s="64"/>
      <c r="E314" s="64"/>
      <c r="F314" s="64"/>
      <c r="G314" s="193"/>
      <c r="H314" s="27"/>
      <c r="I314" s="27"/>
    </row>
    <row r="315" spans="1:12" s="11" customFormat="1" x14ac:dyDescent="0.25">
      <c r="A315" s="157" t="s">
        <v>302</v>
      </c>
      <c r="B315" s="129"/>
      <c r="C315" s="198" t="s">
        <v>303</v>
      </c>
      <c r="D315" s="64"/>
      <c r="E315" s="64"/>
      <c r="F315" s="64"/>
      <c r="G315" s="193"/>
      <c r="H315" s="27"/>
      <c r="I315" s="27"/>
    </row>
    <row r="316" spans="1:12" s="11" customFormat="1" x14ac:dyDescent="0.25">
      <c r="A316" s="122" t="s">
        <v>304</v>
      </c>
      <c r="B316" s="97"/>
      <c r="C316" s="199" t="s">
        <v>305</v>
      </c>
      <c r="D316" s="189"/>
      <c r="E316" s="189"/>
      <c r="F316" s="189"/>
      <c r="G316" s="190"/>
      <c r="H316" s="27"/>
      <c r="I316" s="27"/>
    </row>
    <row r="317" spans="1:12" s="11" customFormat="1" x14ac:dyDescent="0.25">
      <c r="A317" s="105"/>
      <c r="B317" s="106"/>
      <c r="C317" s="24"/>
      <c r="D317" s="25"/>
      <c r="E317" s="26"/>
      <c r="F317" s="27"/>
      <c r="G317" s="27"/>
      <c r="H317" s="27">
        <v>30</v>
      </c>
      <c r="I317" s="27" t="s">
        <v>278</v>
      </c>
      <c r="J317" s="11">
        <v>292</v>
      </c>
      <c r="K317" s="11" t="s">
        <v>120</v>
      </c>
      <c r="L317" s="11">
        <v>8760</v>
      </c>
    </row>
    <row r="318" spans="1:12" s="11" customFormat="1" x14ac:dyDescent="0.25">
      <c r="A318" s="157" t="s">
        <v>300</v>
      </c>
      <c r="B318" s="129"/>
      <c r="C318" s="198" t="s">
        <v>301</v>
      </c>
      <c r="D318" s="64"/>
      <c r="E318" s="64"/>
      <c r="F318" s="64"/>
      <c r="G318" s="193"/>
      <c r="H318" s="27"/>
      <c r="I318" s="27"/>
    </row>
    <row r="319" spans="1:12" s="11" customFormat="1" x14ac:dyDescent="0.25">
      <c r="A319" s="157" t="s">
        <v>306</v>
      </c>
      <c r="B319" s="129"/>
      <c r="C319" s="198" t="s">
        <v>307</v>
      </c>
      <c r="D319" s="64"/>
      <c r="E319" s="64"/>
      <c r="F319" s="64"/>
      <c r="G319" s="193"/>
      <c r="H319" s="27"/>
      <c r="I319" s="27"/>
    </row>
    <row r="320" spans="1:12" s="11" customFormat="1" x14ac:dyDescent="0.25">
      <c r="A320" s="157" t="s">
        <v>308</v>
      </c>
      <c r="B320" s="129"/>
      <c r="C320" s="198" t="s">
        <v>309</v>
      </c>
      <c r="D320" s="64"/>
      <c r="E320" s="64"/>
      <c r="F320" s="64"/>
      <c r="G320" s="193"/>
      <c r="H320" s="27"/>
      <c r="I320" s="27"/>
    </row>
    <row r="321" spans="1:12" s="11" customFormat="1" x14ac:dyDescent="0.25">
      <c r="A321" s="122" t="s">
        <v>310</v>
      </c>
      <c r="B321" s="97"/>
      <c r="C321" s="199" t="s">
        <v>305</v>
      </c>
      <c r="D321" s="189"/>
      <c r="E321" s="189"/>
      <c r="F321" s="189"/>
      <c r="G321" s="190"/>
      <c r="H321" s="27"/>
      <c r="I321" s="27"/>
    </row>
    <row r="322" spans="1:12" s="11" customFormat="1" x14ac:dyDescent="0.25">
      <c r="A322" s="105"/>
      <c r="B322" s="106"/>
      <c r="C322" s="24"/>
      <c r="D322" s="25"/>
      <c r="E322" s="26"/>
      <c r="F322" s="27"/>
      <c r="G322" s="27"/>
      <c r="H322" s="27">
        <v>8</v>
      </c>
      <c r="I322" s="27" t="s">
        <v>120</v>
      </c>
      <c r="J322" s="11">
        <v>85</v>
      </c>
      <c r="K322" s="11" t="s">
        <v>120</v>
      </c>
      <c r="L322" s="11">
        <v>680</v>
      </c>
    </row>
    <row r="323" spans="1:12" s="11" customFormat="1" x14ac:dyDescent="0.25">
      <c r="A323" s="157" t="s">
        <v>300</v>
      </c>
      <c r="B323" s="129"/>
      <c r="C323" s="198" t="s">
        <v>301</v>
      </c>
      <c r="D323" s="64"/>
      <c r="E323" s="64"/>
      <c r="F323" s="64"/>
      <c r="G323" s="193"/>
      <c r="H323" s="27"/>
      <c r="I323" s="27"/>
    </row>
    <row r="324" spans="1:12" s="11" customFormat="1" x14ac:dyDescent="0.25">
      <c r="A324" s="157" t="s">
        <v>306</v>
      </c>
      <c r="B324" s="129"/>
      <c r="C324" s="198" t="s">
        <v>307</v>
      </c>
      <c r="D324" s="64"/>
      <c r="E324" s="64"/>
      <c r="F324" s="64"/>
      <c r="G324" s="193"/>
      <c r="H324" s="27"/>
      <c r="I324" s="27"/>
    </row>
    <row r="325" spans="1:12" s="11" customFormat="1" x14ac:dyDescent="0.25">
      <c r="A325" s="157" t="s">
        <v>311</v>
      </c>
      <c r="B325" s="129"/>
      <c r="C325" s="198" t="s">
        <v>312</v>
      </c>
      <c r="D325" s="64"/>
      <c r="E325" s="64"/>
      <c r="F325" s="64"/>
      <c r="G325" s="193"/>
      <c r="H325" s="27"/>
      <c r="I325" s="27"/>
    </row>
    <row r="326" spans="1:12" s="11" customFormat="1" x14ac:dyDescent="0.25">
      <c r="A326" s="122" t="s">
        <v>313</v>
      </c>
      <c r="B326" s="97"/>
      <c r="C326" s="199" t="s">
        <v>305</v>
      </c>
      <c r="D326" s="189"/>
      <c r="E326" s="189"/>
      <c r="F326" s="189"/>
      <c r="G326" s="190"/>
      <c r="H326" s="27"/>
      <c r="I326" s="27"/>
    </row>
    <row r="327" spans="1:12" s="11" customFormat="1" x14ac:dyDescent="0.25">
      <c r="A327" s="105"/>
      <c r="B327" s="106"/>
      <c r="C327" s="24"/>
      <c r="D327" s="25"/>
      <c r="E327" s="26"/>
      <c r="F327" s="27"/>
      <c r="G327" s="27"/>
      <c r="H327" s="27">
        <v>12</v>
      </c>
      <c r="I327" s="27" t="s">
        <v>120</v>
      </c>
      <c r="J327" s="11">
        <v>85</v>
      </c>
      <c r="K327" s="11" t="s">
        <v>120</v>
      </c>
      <c r="L327" s="11">
        <v>1020</v>
      </c>
    </row>
    <row r="328" spans="1:12" s="11" customFormat="1" x14ac:dyDescent="0.25">
      <c r="A328" s="157" t="s">
        <v>300</v>
      </c>
      <c r="B328" s="129"/>
      <c r="C328" s="198" t="s">
        <v>301</v>
      </c>
      <c r="D328" s="64"/>
      <c r="E328" s="64"/>
      <c r="F328" s="64"/>
      <c r="G328" s="193"/>
      <c r="H328" s="27"/>
      <c r="I328" s="27"/>
    </row>
    <row r="329" spans="1:12" s="11" customFormat="1" x14ac:dyDescent="0.25">
      <c r="A329" s="157" t="s">
        <v>306</v>
      </c>
      <c r="B329" s="129"/>
      <c r="C329" s="198" t="s">
        <v>307</v>
      </c>
      <c r="D329" s="64"/>
      <c r="E329" s="64"/>
      <c r="F329" s="64"/>
      <c r="G329" s="193"/>
      <c r="H329" s="27"/>
      <c r="I329" s="27"/>
    </row>
    <row r="330" spans="1:12" s="11" customFormat="1" x14ac:dyDescent="0.25">
      <c r="A330" s="157" t="s">
        <v>314</v>
      </c>
      <c r="B330" s="129"/>
      <c r="C330" s="198" t="s">
        <v>315</v>
      </c>
      <c r="D330" s="64"/>
      <c r="E330" s="64"/>
      <c r="F330" s="64"/>
      <c r="G330" s="193"/>
      <c r="H330" s="27"/>
      <c r="I330" s="27"/>
    </row>
    <row r="331" spans="1:12" s="11" customFormat="1" ht="22.5" x14ac:dyDescent="0.25">
      <c r="A331" s="122" t="s">
        <v>316</v>
      </c>
      <c r="B331" s="97"/>
      <c r="C331" s="199" t="s">
        <v>305</v>
      </c>
      <c r="D331" s="189"/>
      <c r="E331" s="189"/>
      <c r="F331" s="189"/>
      <c r="G331" s="190"/>
      <c r="H331" s="27"/>
      <c r="I331" s="27"/>
    </row>
    <row r="332" spans="1:12" s="11" customFormat="1" x14ac:dyDescent="0.25">
      <c r="A332" s="105"/>
      <c r="B332" s="106"/>
      <c r="C332" s="24"/>
      <c r="D332" s="25"/>
      <c r="E332" s="26"/>
      <c r="F332" s="27"/>
      <c r="G332" s="27"/>
      <c r="H332" s="27">
        <v>10</v>
      </c>
      <c r="I332" s="27" t="s">
        <v>120</v>
      </c>
      <c r="J332" s="11">
        <v>195</v>
      </c>
      <c r="K332" s="11" t="s">
        <v>120</v>
      </c>
      <c r="L332" s="11">
        <v>1950</v>
      </c>
    </row>
    <row r="333" spans="1:12" s="11" customFormat="1" x14ac:dyDescent="0.25">
      <c r="A333" s="157" t="s">
        <v>300</v>
      </c>
      <c r="B333" s="129"/>
      <c r="C333" s="198" t="s">
        <v>301</v>
      </c>
      <c r="D333" s="64"/>
      <c r="E333" s="64"/>
      <c r="F333" s="64"/>
      <c r="G333" s="193"/>
      <c r="H333" s="27"/>
      <c r="I333" s="27"/>
    </row>
    <row r="334" spans="1:12" s="11" customFormat="1" x14ac:dyDescent="0.25">
      <c r="A334" s="157" t="s">
        <v>306</v>
      </c>
      <c r="B334" s="129"/>
      <c r="C334" s="198" t="s">
        <v>307</v>
      </c>
      <c r="D334" s="64"/>
      <c r="E334" s="64"/>
      <c r="F334" s="64"/>
      <c r="G334" s="193"/>
      <c r="H334" s="27"/>
      <c r="I334" s="27"/>
    </row>
    <row r="335" spans="1:12" s="11" customFormat="1" x14ac:dyDescent="0.25">
      <c r="A335" s="157" t="s">
        <v>317</v>
      </c>
      <c r="B335" s="129"/>
      <c r="C335" s="198" t="s">
        <v>318</v>
      </c>
      <c r="D335" s="64"/>
      <c r="E335" s="64"/>
      <c r="F335" s="64"/>
      <c r="G335" s="193"/>
      <c r="H335" s="27"/>
      <c r="I335" s="27"/>
    </row>
    <row r="336" spans="1:12" s="11" customFormat="1" ht="22.5" x14ac:dyDescent="0.25">
      <c r="A336" s="122" t="s">
        <v>319</v>
      </c>
      <c r="B336" s="97"/>
      <c r="C336" s="199" t="s">
        <v>305</v>
      </c>
      <c r="D336" s="189"/>
      <c r="E336" s="189"/>
      <c r="F336" s="189"/>
      <c r="G336" s="190"/>
      <c r="H336" s="27"/>
      <c r="I336" s="27"/>
    </row>
    <row r="337" spans="1:12" s="11" customFormat="1" x14ac:dyDescent="0.25">
      <c r="A337" s="105"/>
      <c r="B337" s="106"/>
      <c r="C337" s="24"/>
      <c r="D337" s="25"/>
      <c r="E337" s="26"/>
      <c r="F337" s="27"/>
      <c r="G337" s="27"/>
      <c r="H337" s="27">
        <v>10</v>
      </c>
      <c r="I337" s="27" t="s">
        <v>120</v>
      </c>
      <c r="J337" s="11">
        <v>89</v>
      </c>
      <c r="K337" s="11" t="s">
        <v>120</v>
      </c>
      <c r="L337" s="11">
        <v>890</v>
      </c>
    </row>
    <row r="338" spans="1:12" s="11" customFormat="1" x14ac:dyDescent="0.25">
      <c r="A338" s="157" t="s">
        <v>300</v>
      </c>
      <c r="B338" s="129"/>
      <c r="C338" s="198" t="s">
        <v>301</v>
      </c>
      <c r="D338" s="64"/>
      <c r="E338" s="64"/>
      <c r="F338" s="64"/>
      <c r="G338" s="193"/>
      <c r="H338" s="27"/>
      <c r="I338" s="27"/>
    </row>
    <row r="339" spans="1:12" s="11" customFormat="1" x14ac:dyDescent="0.25">
      <c r="A339" s="157" t="s">
        <v>306</v>
      </c>
      <c r="B339" s="129"/>
      <c r="C339" s="198" t="s">
        <v>307</v>
      </c>
      <c r="D339" s="64"/>
      <c r="E339" s="64"/>
      <c r="F339" s="64"/>
      <c r="G339" s="193"/>
      <c r="H339" s="27"/>
      <c r="I339" s="27"/>
    </row>
    <row r="340" spans="1:12" s="11" customFormat="1" x14ac:dyDescent="0.25">
      <c r="A340" s="157" t="s">
        <v>320</v>
      </c>
      <c r="B340" s="129"/>
      <c r="C340" s="198" t="s">
        <v>321</v>
      </c>
      <c r="D340" s="64"/>
      <c r="E340" s="64"/>
      <c r="F340" s="64"/>
      <c r="G340" s="193"/>
      <c r="H340" s="27"/>
      <c r="I340" s="27"/>
    </row>
    <row r="341" spans="1:12" s="11" customFormat="1" ht="22.5" x14ac:dyDescent="0.25">
      <c r="A341" s="122" t="s">
        <v>322</v>
      </c>
      <c r="B341" s="97"/>
      <c r="C341" s="199" t="s">
        <v>305</v>
      </c>
      <c r="D341" s="189"/>
      <c r="E341" s="189"/>
      <c r="F341" s="189"/>
      <c r="G341" s="190"/>
      <c r="H341" s="27"/>
      <c r="I341" s="27"/>
    </row>
    <row r="342" spans="1:12" s="11" customFormat="1" x14ac:dyDescent="0.25">
      <c r="A342" s="105"/>
      <c r="B342" s="106"/>
      <c r="C342" s="24"/>
      <c r="D342" s="25"/>
      <c r="E342" s="26"/>
      <c r="F342" s="27"/>
      <c r="G342" s="27"/>
      <c r="H342" s="27">
        <v>7</v>
      </c>
      <c r="I342" s="27" t="s">
        <v>120</v>
      </c>
      <c r="J342" s="11">
        <v>147</v>
      </c>
      <c r="K342" s="11" t="s">
        <v>120</v>
      </c>
      <c r="L342" s="11">
        <v>1029</v>
      </c>
    </row>
    <row r="343" spans="1:12" s="11" customFormat="1" x14ac:dyDescent="0.25">
      <c r="A343" s="157" t="s">
        <v>300</v>
      </c>
      <c r="B343" s="129"/>
      <c r="C343" s="198" t="s">
        <v>301</v>
      </c>
      <c r="D343" s="64"/>
      <c r="E343" s="64"/>
      <c r="F343" s="64"/>
      <c r="G343" s="193"/>
      <c r="H343" s="27"/>
      <c r="I343" s="27"/>
    </row>
    <row r="344" spans="1:12" s="11" customFormat="1" x14ac:dyDescent="0.25">
      <c r="A344" s="157" t="s">
        <v>306</v>
      </c>
      <c r="B344" s="129"/>
      <c r="C344" s="198" t="s">
        <v>307</v>
      </c>
      <c r="D344" s="64"/>
      <c r="E344" s="64"/>
      <c r="F344" s="64"/>
      <c r="G344" s="193"/>
      <c r="H344" s="27"/>
      <c r="I344" s="27"/>
    </row>
    <row r="345" spans="1:12" s="11" customFormat="1" ht="22.5" x14ac:dyDescent="0.25">
      <c r="A345" s="157" t="s">
        <v>323</v>
      </c>
      <c r="B345" s="129"/>
      <c r="C345" s="198" t="s">
        <v>324</v>
      </c>
      <c r="D345" s="64"/>
      <c r="E345" s="64"/>
      <c r="F345" s="64"/>
      <c r="G345" s="193"/>
      <c r="H345" s="27"/>
      <c r="I345" s="27"/>
    </row>
    <row r="346" spans="1:12" s="11" customFormat="1" ht="22.5" x14ac:dyDescent="0.25">
      <c r="A346" s="122" t="s">
        <v>325</v>
      </c>
      <c r="B346" s="97"/>
      <c r="C346" s="199" t="s">
        <v>305</v>
      </c>
      <c r="D346" s="189"/>
      <c r="E346" s="189"/>
      <c r="F346" s="189"/>
      <c r="G346" s="190"/>
      <c r="H346" s="27"/>
      <c r="I346" s="27"/>
    </row>
    <row r="347" spans="1:12" s="11" customFormat="1" x14ac:dyDescent="0.25">
      <c r="A347" s="105"/>
      <c r="B347" s="106"/>
      <c r="C347" s="24"/>
      <c r="D347" s="25"/>
      <c r="E347" s="26"/>
      <c r="F347" s="27"/>
      <c r="G347" s="27"/>
      <c r="H347" s="27">
        <v>30</v>
      </c>
      <c r="I347" s="27" t="s">
        <v>120</v>
      </c>
      <c r="J347" s="11">
        <v>21</v>
      </c>
      <c r="K347" s="11" t="s">
        <v>120</v>
      </c>
      <c r="L347" s="11">
        <v>630</v>
      </c>
    </row>
    <row r="348" spans="1:12" s="11" customFormat="1" x14ac:dyDescent="0.25">
      <c r="A348" s="157" t="s">
        <v>300</v>
      </c>
      <c r="B348" s="129"/>
      <c r="C348" s="198" t="s">
        <v>301</v>
      </c>
      <c r="D348" s="64"/>
      <c r="E348" s="64"/>
      <c r="F348" s="64"/>
      <c r="G348" s="193"/>
      <c r="H348" s="27"/>
      <c r="I348" s="27"/>
    </row>
    <row r="349" spans="1:12" s="11" customFormat="1" x14ac:dyDescent="0.25">
      <c r="A349" s="157" t="s">
        <v>306</v>
      </c>
      <c r="B349" s="129"/>
      <c r="C349" s="198" t="s">
        <v>307</v>
      </c>
      <c r="D349" s="64"/>
      <c r="E349" s="64"/>
      <c r="F349" s="64"/>
      <c r="G349" s="193"/>
      <c r="H349" s="27"/>
      <c r="I349" s="27"/>
    </row>
    <row r="350" spans="1:12" s="11" customFormat="1" ht="22.5" x14ac:dyDescent="0.25">
      <c r="A350" s="122" t="s">
        <v>326</v>
      </c>
      <c r="B350" s="97"/>
      <c r="C350" s="199" t="s">
        <v>327</v>
      </c>
      <c r="D350" s="189"/>
      <c r="E350" s="189"/>
      <c r="F350" s="189"/>
      <c r="G350" s="190"/>
      <c r="H350" s="27"/>
      <c r="I350" s="27"/>
    </row>
    <row r="351" spans="1:12" s="11" customFormat="1" x14ac:dyDescent="0.25">
      <c r="A351" s="105"/>
      <c r="B351" s="106"/>
      <c r="C351" s="24"/>
      <c r="D351" s="25"/>
      <c r="E351" s="26"/>
      <c r="F351" s="27"/>
      <c r="G351" s="27"/>
      <c r="H351" s="27">
        <v>4</v>
      </c>
      <c r="I351" s="27" t="s">
        <v>120</v>
      </c>
      <c r="J351" s="11">
        <v>142</v>
      </c>
      <c r="K351" s="11" t="s">
        <v>120</v>
      </c>
      <c r="L351" s="11">
        <v>568</v>
      </c>
    </row>
    <row r="352" spans="1:12" s="11" customFormat="1" x14ac:dyDescent="0.25">
      <c r="A352" s="157" t="s">
        <v>300</v>
      </c>
      <c r="B352" s="129"/>
      <c r="C352" s="198" t="s">
        <v>301</v>
      </c>
      <c r="D352" s="64"/>
      <c r="E352" s="64"/>
      <c r="F352" s="64"/>
      <c r="G352" s="193"/>
      <c r="H352" s="27"/>
      <c r="I352" s="27"/>
    </row>
    <row r="353" spans="1:12" s="11" customFormat="1" x14ac:dyDescent="0.25">
      <c r="A353" s="157" t="s">
        <v>306</v>
      </c>
      <c r="B353" s="129"/>
      <c r="C353" s="198" t="s">
        <v>307</v>
      </c>
      <c r="D353" s="64"/>
      <c r="E353" s="64"/>
      <c r="F353" s="64"/>
      <c r="G353" s="193"/>
      <c r="H353" s="27"/>
      <c r="I353" s="27"/>
    </row>
    <row r="354" spans="1:12" s="11" customFormat="1" ht="22.5" x14ac:dyDescent="0.25">
      <c r="A354" s="122" t="s">
        <v>328</v>
      </c>
      <c r="B354" s="97"/>
      <c r="C354" s="199" t="s">
        <v>329</v>
      </c>
      <c r="D354" s="189"/>
      <c r="E354" s="189"/>
      <c r="F354" s="189"/>
      <c r="G354" s="190"/>
      <c r="H354" s="27"/>
      <c r="I354" s="27"/>
    </row>
    <row r="355" spans="1:12" s="11" customFormat="1" x14ac:dyDescent="0.25">
      <c r="A355" s="105"/>
      <c r="B355" s="106"/>
      <c r="C355" s="24"/>
      <c r="D355" s="25"/>
      <c r="E355" s="26"/>
      <c r="F355" s="27"/>
      <c r="G355" s="27"/>
      <c r="H355" s="27">
        <v>7</v>
      </c>
      <c r="I355" s="27" t="s">
        <v>120</v>
      </c>
      <c r="J355" s="11">
        <v>144</v>
      </c>
      <c r="K355" s="11" t="s">
        <v>230</v>
      </c>
      <c r="L355" s="11">
        <v>1008</v>
      </c>
    </row>
    <row r="356" spans="1:12" s="11" customFormat="1" x14ac:dyDescent="0.25">
      <c r="A356" s="157" t="s">
        <v>300</v>
      </c>
      <c r="B356" s="129"/>
      <c r="C356" s="198" t="s">
        <v>301</v>
      </c>
      <c r="D356" s="64"/>
      <c r="E356" s="64"/>
      <c r="F356" s="64"/>
      <c r="G356" s="193"/>
      <c r="H356" s="27"/>
      <c r="I356" s="27"/>
    </row>
    <row r="357" spans="1:12" s="11" customFormat="1" x14ac:dyDescent="0.25">
      <c r="A357" s="157" t="s">
        <v>306</v>
      </c>
      <c r="B357" s="129"/>
      <c r="C357" s="198" t="s">
        <v>307</v>
      </c>
      <c r="D357" s="64"/>
      <c r="E357" s="64"/>
      <c r="F357" s="64"/>
      <c r="G357" s="193"/>
      <c r="H357" s="27"/>
      <c r="I357" s="27"/>
    </row>
    <row r="358" spans="1:12" s="11" customFormat="1" x14ac:dyDescent="0.25">
      <c r="A358" s="157" t="s">
        <v>330</v>
      </c>
      <c r="B358" s="129"/>
      <c r="C358" s="198" t="s">
        <v>331</v>
      </c>
      <c r="D358" s="64"/>
      <c r="E358" s="64"/>
      <c r="F358" s="64"/>
      <c r="G358" s="193"/>
      <c r="H358" s="27"/>
      <c r="I358" s="27"/>
    </row>
    <row r="359" spans="1:12" s="11" customFormat="1" x14ac:dyDescent="0.25">
      <c r="A359" s="122" t="s">
        <v>332</v>
      </c>
      <c r="B359" s="97"/>
      <c r="C359" s="199" t="s">
        <v>305</v>
      </c>
      <c r="D359" s="189"/>
      <c r="E359" s="189"/>
      <c r="F359" s="189"/>
      <c r="G359" s="190"/>
      <c r="H359" s="27"/>
      <c r="I359" s="27"/>
    </row>
    <row r="360" spans="1:12" s="11" customFormat="1" x14ac:dyDescent="0.25">
      <c r="A360" s="105"/>
      <c r="B360" s="106"/>
      <c r="C360" s="24"/>
      <c r="D360" s="25"/>
      <c r="E360" s="26"/>
      <c r="F360" s="27"/>
      <c r="G360" s="27"/>
      <c r="H360" s="27">
        <v>15</v>
      </c>
      <c r="I360" s="27" t="s">
        <v>120</v>
      </c>
      <c r="J360" s="11">
        <v>17</v>
      </c>
      <c r="K360" s="11" t="s">
        <v>120</v>
      </c>
      <c r="L360" s="11">
        <v>255</v>
      </c>
    </row>
    <row r="361" spans="1:12" s="11" customFormat="1" x14ac:dyDescent="0.25">
      <c r="A361" s="157" t="s">
        <v>300</v>
      </c>
      <c r="B361" s="129"/>
      <c r="C361" s="198" t="s">
        <v>301</v>
      </c>
      <c r="D361" s="64"/>
      <c r="E361" s="64"/>
      <c r="F361" s="64"/>
      <c r="G361" s="193"/>
      <c r="H361" s="27"/>
      <c r="I361" s="27"/>
    </row>
    <row r="362" spans="1:12" s="11" customFormat="1" x14ac:dyDescent="0.25">
      <c r="A362" s="122" t="s">
        <v>333</v>
      </c>
      <c r="B362" s="97"/>
      <c r="C362" s="199" t="s">
        <v>334</v>
      </c>
      <c r="D362" s="189"/>
      <c r="E362" s="189"/>
      <c r="F362" s="189"/>
      <c r="G362" s="190"/>
      <c r="H362" s="27"/>
      <c r="I362" s="27"/>
    </row>
    <row r="363" spans="1:12" s="11" customFormat="1" x14ac:dyDescent="0.25">
      <c r="A363" s="105"/>
      <c r="B363" s="106"/>
      <c r="C363" s="24"/>
      <c r="D363" s="25"/>
      <c r="E363" s="26"/>
      <c r="F363" s="27"/>
      <c r="G363" s="27"/>
      <c r="H363" s="27">
        <v>1</v>
      </c>
      <c r="I363" s="27" t="s">
        <v>335</v>
      </c>
      <c r="J363" s="11">
        <v>187</v>
      </c>
      <c r="K363" s="11" t="s">
        <v>336</v>
      </c>
      <c r="L363" s="11">
        <v>187</v>
      </c>
    </row>
    <row r="364" spans="1:12" s="11" customFormat="1" x14ac:dyDescent="0.25">
      <c r="A364" s="157" t="s">
        <v>300</v>
      </c>
      <c r="B364" s="129"/>
      <c r="C364" s="198" t="s">
        <v>301</v>
      </c>
      <c r="D364" s="64"/>
      <c r="E364" s="64"/>
      <c r="F364" s="64"/>
      <c r="G364" s="193"/>
      <c r="H364" s="27"/>
      <c r="I364" s="27"/>
    </row>
    <row r="365" spans="1:12" s="11" customFormat="1" x14ac:dyDescent="0.25">
      <c r="A365" s="122" t="s">
        <v>337</v>
      </c>
      <c r="B365" s="97"/>
      <c r="C365" s="199" t="s">
        <v>338</v>
      </c>
      <c r="D365" s="189"/>
      <c r="E365" s="189"/>
      <c r="F365" s="189"/>
      <c r="G365" s="190"/>
      <c r="H365" s="27"/>
      <c r="I365" s="27"/>
    </row>
    <row r="366" spans="1:12" s="11" customFormat="1" x14ac:dyDescent="0.25">
      <c r="A366" s="105"/>
      <c r="B366" s="106"/>
      <c r="C366" s="24"/>
      <c r="D366" s="25"/>
      <c r="E366" s="26"/>
      <c r="F366" s="27"/>
      <c r="G366" s="27"/>
      <c r="H366" s="27">
        <v>1</v>
      </c>
      <c r="I366" s="27" t="s">
        <v>335</v>
      </c>
      <c r="J366" s="11">
        <v>103</v>
      </c>
      <c r="K366" s="11" t="s">
        <v>339</v>
      </c>
      <c r="L366" s="11">
        <v>103</v>
      </c>
    </row>
    <row r="367" spans="1:12" s="11" customFormat="1" x14ac:dyDescent="0.25">
      <c r="A367" s="157" t="s">
        <v>340</v>
      </c>
      <c r="B367" s="129"/>
      <c r="C367" s="198" t="s">
        <v>341</v>
      </c>
      <c r="D367" s="64"/>
      <c r="E367" s="64"/>
      <c r="F367" s="64"/>
      <c r="G367" s="193"/>
      <c r="H367" s="27"/>
      <c r="I367" s="27"/>
    </row>
    <row r="368" spans="1:12" s="11" customFormat="1" x14ac:dyDescent="0.25">
      <c r="A368" s="157" t="s">
        <v>342</v>
      </c>
      <c r="B368" s="129"/>
      <c r="C368" s="198" t="s">
        <v>343</v>
      </c>
      <c r="D368" s="64"/>
      <c r="E368" s="64"/>
      <c r="F368" s="64"/>
      <c r="G368" s="193"/>
      <c r="H368" s="27"/>
      <c r="I368" s="27"/>
    </row>
    <row r="369" spans="1:12" s="11" customFormat="1" x14ac:dyDescent="0.25">
      <c r="A369" s="122" t="s">
        <v>344</v>
      </c>
      <c r="B369" s="97"/>
      <c r="C369" s="199" t="s">
        <v>345</v>
      </c>
      <c r="D369" s="206"/>
      <c r="E369" s="207"/>
      <c r="F369" s="208"/>
      <c r="G369" s="209"/>
      <c r="H369" s="27"/>
      <c r="I369" s="27"/>
    </row>
    <row r="370" spans="1:12" s="11" customFormat="1" x14ac:dyDescent="0.25">
      <c r="A370" s="114"/>
      <c r="B370" s="106"/>
      <c r="C370" s="24"/>
      <c r="D370" s="25"/>
      <c r="E370" s="26"/>
      <c r="F370" s="27"/>
      <c r="G370" s="27"/>
      <c r="H370" s="27">
        <v>25</v>
      </c>
      <c r="I370" s="27" t="s">
        <v>278</v>
      </c>
      <c r="J370" s="11">
        <v>84</v>
      </c>
      <c r="K370" s="11" t="s">
        <v>278</v>
      </c>
      <c r="L370" s="11">
        <v>2100</v>
      </c>
    </row>
    <row r="371" spans="1:12" s="11" customFormat="1" x14ac:dyDescent="0.25">
      <c r="A371" s="157" t="s">
        <v>346</v>
      </c>
      <c r="B371" s="129"/>
      <c r="C371" s="198" t="s">
        <v>347</v>
      </c>
      <c r="D371" s="64"/>
      <c r="E371" s="64"/>
      <c r="F371" s="64"/>
      <c r="G371" s="193"/>
      <c r="H371" s="27"/>
      <c r="I371" s="27"/>
    </row>
    <row r="372" spans="1:12" s="11" customFormat="1" x14ac:dyDescent="0.25">
      <c r="A372" s="157" t="s">
        <v>348</v>
      </c>
      <c r="B372" s="129"/>
      <c r="C372" s="198" t="s">
        <v>349</v>
      </c>
      <c r="D372" s="64"/>
      <c r="E372" s="64"/>
      <c r="F372" s="64"/>
      <c r="G372" s="193"/>
      <c r="H372" s="27"/>
      <c r="I372" s="27"/>
    </row>
    <row r="373" spans="1:12" s="11" customFormat="1" x14ac:dyDescent="0.25">
      <c r="A373" s="122" t="s">
        <v>350</v>
      </c>
      <c r="B373" s="97"/>
      <c r="C373" s="199" t="s">
        <v>351</v>
      </c>
      <c r="D373" s="189"/>
      <c r="E373" s="189"/>
      <c r="F373" s="189"/>
      <c r="G373" s="190"/>
      <c r="H373" s="27"/>
      <c r="I373" s="27"/>
    </row>
    <row r="374" spans="1:12" s="11" customFormat="1" x14ac:dyDescent="0.25">
      <c r="A374" s="105"/>
      <c r="B374" s="106"/>
      <c r="C374" s="24"/>
      <c r="D374" s="25"/>
      <c r="E374" s="26"/>
      <c r="F374" s="27"/>
      <c r="G374" s="27"/>
      <c r="H374" s="27">
        <v>30</v>
      </c>
      <c r="I374" s="27" t="s">
        <v>278</v>
      </c>
      <c r="J374" s="11">
        <v>188</v>
      </c>
      <c r="K374" s="11" t="s">
        <v>278</v>
      </c>
      <c r="L374" s="11">
        <v>5640</v>
      </c>
    </row>
    <row r="375" spans="1:12" s="11" customFormat="1" x14ac:dyDescent="0.25">
      <c r="A375" s="157" t="s">
        <v>346</v>
      </c>
      <c r="B375" s="129"/>
      <c r="C375" s="198" t="s">
        <v>347</v>
      </c>
      <c r="D375" s="64"/>
      <c r="E375" s="64"/>
      <c r="F375" s="64"/>
      <c r="G375" s="193"/>
      <c r="H375" s="27"/>
      <c r="I375" s="27"/>
    </row>
    <row r="376" spans="1:12" s="11" customFormat="1" x14ac:dyDescent="0.25">
      <c r="A376" s="157" t="s">
        <v>352</v>
      </c>
      <c r="B376" s="129"/>
      <c r="C376" s="198" t="s">
        <v>353</v>
      </c>
      <c r="D376" s="64"/>
      <c r="E376" s="64"/>
      <c r="F376" s="64"/>
      <c r="G376" s="193"/>
      <c r="H376" s="27"/>
      <c r="I376" s="27"/>
    </row>
    <row r="377" spans="1:12" s="11" customFormat="1" x14ac:dyDescent="0.25">
      <c r="A377" s="157" t="s">
        <v>354</v>
      </c>
      <c r="B377" s="129"/>
      <c r="C377" s="198" t="s">
        <v>355</v>
      </c>
      <c r="D377" s="64"/>
      <c r="E377" s="64"/>
      <c r="F377" s="64"/>
      <c r="G377" s="193"/>
      <c r="H377" s="27"/>
      <c r="I377" s="27"/>
    </row>
    <row r="378" spans="1:12" s="11" customFormat="1" ht="22.5" x14ac:dyDescent="0.25">
      <c r="A378" s="122" t="s">
        <v>356</v>
      </c>
      <c r="B378" s="97"/>
      <c r="C378" s="199" t="s">
        <v>351</v>
      </c>
      <c r="D378" s="189"/>
      <c r="E378" s="189"/>
      <c r="F378" s="189"/>
      <c r="G378" s="190"/>
      <c r="H378" s="27"/>
      <c r="I378" s="27"/>
    </row>
    <row r="379" spans="1:12" s="11" customFormat="1" x14ac:dyDescent="0.25">
      <c r="A379" s="105"/>
      <c r="B379" s="106"/>
      <c r="C379" s="24"/>
      <c r="D379" s="25"/>
      <c r="E379" s="26"/>
      <c r="F379" s="27"/>
      <c r="G379" s="27"/>
      <c r="H379" s="27">
        <v>6</v>
      </c>
      <c r="I379" s="27" t="s">
        <v>278</v>
      </c>
      <c r="J379" s="11">
        <v>84</v>
      </c>
      <c r="K379" s="11" t="s">
        <v>278</v>
      </c>
      <c r="L379" s="11">
        <v>504</v>
      </c>
    </row>
    <row r="380" spans="1:12" s="11" customFormat="1" x14ac:dyDescent="0.25">
      <c r="A380" s="157" t="s">
        <v>346</v>
      </c>
      <c r="B380" s="129"/>
      <c r="C380" s="198" t="s">
        <v>347</v>
      </c>
      <c r="D380" s="64"/>
      <c r="E380" s="64"/>
      <c r="F380" s="64"/>
      <c r="G380" s="193"/>
      <c r="H380" s="27"/>
      <c r="I380" s="27"/>
    </row>
    <row r="381" spans="1:12" s="11" customFormat="1" x14ac:dyDescent="0.25">
      <c r="A381" s="157" t="s">
        <v>352</v>
      </c>
      <c r="B381" s="129"/>
      <c r="C381" s="198" t="s">
        <v>353</v>
      </c>
      <c r="D381" s="64"/>
      <c r="E381" s="64"/>
      <c r="F381" s="64"/>
      <c r="G381" s="193"/>
      <c r="H381" s="27"/>
      <c r="I381" s="27"/>
    </row>
    <row r="382" spans="1:12" s="11" customFormat="1" x14ac:dyDescent="0.25">
      <c r="A382" s="157" t="s">
        <v>357</v>
      </c>
      <c r="B382" s="129"/>
      <c r="C382" s="198" t="s">
        <v>358</v>
      </c>
      <c r="D382" s="64"/>
      <c r="E382" s="64"/>
      <c r="F382" s="64"/>
      <c r="G382" s="193"/>
      <c r="H382" s="27"/>
      <c r="I382" s="27"/>
    </row>
    <row r="383" spans="1:12" s="11" customFormat="1" ht="22.5" x14ac:dyDescent="0.25">
      <c r="A383" s="122" t="s">
        <v>359</v>
      </c>
      <c r="B383" s="97"/>
      <c r="C383" s="199" t="s">
        <v>351</v>
      </c>
      <c r="D383" s="189"/>
      <c r="E383" s="189"/>
      <c r="F383" s="189"/>
      <c r="G383" s="190"/>
      <c r="H383" s="27"/>
      <c r="I383" s="27"/>
    </row>
    <row r="384" spans="1:12" s="11" customFormat="1" x14ac:dyDescent="0.25">
      <c r="A384" s="105"/>
      <c r="B384" s="106"/>
      <c r="C384" s="24"/>
      <c r="D384" s="25"/>
      <c r="E384" s="26"/>
      <c r="F384" s="27"/>
      <c r="G384" s="27"/>
      <c r="H384" s="27">
        <v>2</v>
      </c>
      <c r="I384" s="27" t="s">
        <v>278</v>
      </c>
      <c r="J384" s="11">
        <v>78</v>
      </c>
      <c r="K384" s="11" t="s">
        <v>278</v>
      </c>
      <c r="L384" s="11">
        <v>156</v>
      </c>
    </row>
    <row r="385" spans="1:12" s="11" customFormat="1" x14ac:dyDescent="0.25">
      <c r="A385" s="157" t="s">
        <v>360</v>
      </c>
      <c r="B385" s="129"/>
      <c r="C385" s="198" t="s">
        <v>361</v>
      </c>
      <c r="D385" s="202"/>
      <c r="E385" s="203"/>
      <c r="F385" s="204"/>
      <c r="G385" s="205"/>
      <c r="H385" s="27"/>
      <c r="I385" s="27"/>
    </row>
    <row r="386" spans="1:12" s="11" customFormat="1" x14ac:dyDescent="0.25">
      <c r="A386" s="105"/>
      <c r="B386" s="106"/>
      <c r="C386" s="210" t="s">
        <v>362</v>
      </c>
      <c r="D386" s="197"/>
      <c r="E386" s="197"/>
      <c r="F386" s="197"/>
      <c r="G386" s="211"/>
      <c r="H386" s="27"/>
      <c r="I386" s="27"/>
    </row>
    <row r="387" spans="1:12" s="11" customFormat="1" x14ac:dyDescent="0.25">
      <c r="A387" s="122" t="s">
        <v>363</v>
      </c>
      <c r="B387" s="97"/>
      <c r="C387" s="199" t="s">
        <v>364</v>
      </c>
      <c r="D387" s="189"/>
      <c r="E387" s="189"/>
      <c r="F387" s="189"/>
      <c r="G387" s="190"/>
      <c r="H387" s="27"/>
      <c r="I387" s="27"/>
    </row>
    <row r="388" spans="1:12" s="11" customFormat="1" x14ac:dyDescent="0.25">
      <c r="A388" s="105"/>
      <c r="B388" s="106"/>
      <c r="C388" s="24"/>
      <c r="D388" s="25"/>
      <c r="E388" s="26"/>
      <c r="F388" s="27"/>
      <c r="G388" s="27"/>
      <c r="H388" s="27">
        <v>5</v>
      </c>
      <c r="I388" s="27" t="s">
        <v>120</v>
      </c>
      <c r="J388" s="11">
        <v>7248</v>
      </c>
      <c r="K388" s="11" t="s">
        <v>120</v>
      </c>
      <c r="L388" s="11">
        <v>36240</v>
      </c>
    </row>
    <row r="389" spans="1:12" s="11" customFormat="1" x14ac:dyDescent="0.25">
      <c r="A389" s="157" t="s">
        <v>365</v>
      </c>
      <c r="B389" s="129"/>
      <c r="C389" s="198" t="s">
        <v>366</v>
      </c>
      <c r="D389" s="64"/>
      <c r="E389" s="64"/>
      <c r="F389" s="64"/>
      <c r="G389" s="193"/>
      <c r="H389" s="27"/>
      <c r="I389" s="27"/>
    </row>
    <row r="390" spans="1:12" s="11" customFormat="1" x14ac:dyDescent="0.25">
      <c r="A390" s="105"/>
      <c r="B390" s="106"/>
      <c r="C390" s="210" t="s">
        <v>367</v>
      </c>
      <c r="D390" s="197"/>
      <c r="E390" s="197"/>
      <c r="F390" s="197"/>
      <c r="G390" s="211"/>
      <c r="H390" s="27"/>
      <c r="I390" s="27"/>
    </row>
    <row r="391" spans="1:12" s="11" customFormat="1" x14ac:dyDescent="0.25">
      <c r="A391" s="157" t="s">
        <v>368</v>
      </c>
      <c r="B391" s="129"/>
      <c r="C391" s="198" t="s">
        <v>369</v>
      </c>
      <c r="D391" s="64"/>
      <c r="E391" s="64"/>
      <c r="F391" s="64"/>
      <c r="G391" s="193"/>
      <c r="H391" s="27"/>
      <c r="I391" s="27"/>
    </row>
    <row r="392" spans="1:12" s="11" customFormat="1" x14ac:dyDescent="0.25">
      <c r="A392" s="122" t="s">
        <v>370</v>
      </c>
      <c r="B392" s="97"/>
      <c r="C392" s="199" t="s">
        <v>371</v>
      </c>
      <c r="D392" s="189"/>
      <c r="E392" s="189"/>
      <c r="F392" s="189"/>
      <c r="G392" s="190"/>
      <c r="H392" s="27"/>
      <c r="I392" s="27"/>
    </row>
    <row r="393" spans="1:12" s="11" customFormat="1" x14ac:dyDescent="0.25">
      <c r="A393" s="105"/>
      <c r="B393" s="106"/>
      <c r="C393" s="24"/>
      <c r="D393" s="25"/>
      <c r="E393" s="26"/>
      <c r="F393" s="27"/>
      <c r="G393" s="27"/>
      <c r="H393" s="27">
        <v>1</v>
      </c>
      <c r="I393" s="27" t="s">
        <v>120</v>
      </c>
      <c r="J393" s="11">
        <v>48162</v>
      </c>
      <c r="K393" s="11" t="s">
        <v>120</v>
      </c>
      <c r="L393" s="11">
        <v>48162</v>
      </c>
    </row>
    <row r="394" spans="1:12" s="11" customFormat="1" x14ac:dyDescent="0.25">
      <c r="A394" s="157" t="s">
        <v>372</v>
      </c>
      <c r="B394" s="129"/>
      <c r="C394" s="198" t="s">
        <v>373</v>
      </c>
      <c r="D394" s="64"/>
      <c r="E394" s="64"/>
      <c r="F394" s="64"/>
      <c r="G394" s="193"/>
      <c r="H394" s="27"/>
      <c r="I394" s="27"/>
    </row>
    <row r="395" spans="1:12" s="11" customFormat="1" x14ac:dyDescent="0.25">
      <c r="A395" s="105"/>
      <c r="B395" s="106"/>
      <c r="C395" s="210" t="s">
        <v>374</v>
      </c>
      <c r="D395" s="197"/>
      <c r="E395" s="197"/>
      <c r="F395" s="197"/>
      <c r="G395" s="211"/>
      <c r="H395" s="27"/>
      <c r="I395" s="27"/>
    </row>
    <row r="396" spans="1:12" s="11" customFormat="1" x14ac:dyDescent="0.25">
      <c r="A396" s="122" t="s">
        <v>375</v>
      </c>
      <c r="B396" s="97"/>
      <c r="C396" s="199" t="s">
        <v>376</v>
      </c>
      <c r="D396" s="189"/>
      <c r="E396" s="189"/>
      <c r="F396" s="189"/>
      <c r="G396" s="190"/>
      <c r="H396" s="27"/>
      <c r="I396" s="27"/>
    </row>
    <row r="397" spans="1:12" s="11" customFormat="1" x14ac:dyDescent="0.25">
      <c r="A397" s="105"/>
      <c r="B397" s="106"/>
      <c r="C397" s="24"/>
      <c r="D397" s="25"/>
      <c r="E397" s="26"/>
      <c r="F397" s="27"/>
      <c r="G397" s="27"/>
      <c r="H397" s="27">
        <v>1</v>
      </c>
      <c r="I397" s="27" t="s">
        <v>120</v>
      </c>
      <c r="J397" s="11">
        <v>16621</v>
      </c>
      <c r="K397" s="11" t="s">
        <v>120</v>
      </c>
      <c r="L397" s="11">
        <v>16621</v>
      </c>
    </row>
    <row r="398" spans="1:12" s="11" customFormat="1" x14ac:dyDescent="0.25">
      <c r="A398" s="157" t="s">
        <v>377</v>
      </c>
      <c r="B398" s="129"/>
      <c r="C398" s="198" t="s">
        <v>378</v>
      </c>
      <c r="D398" s="64"/>
      <c r="E398" s="64"/>
      <c r="F398" s="64"/>
      <c r="G398" s="193"/>
      <c r="H398" s="27"/>
      <c r="I398" s="27"/>
    </row>
    <row r="399" spans="1:12" s="11" customFormat="1" x14ac:dyDescent="0.25">
      <c r="A399" s="157" t="s">
        <v>379</v>
      </c>
      <c r="B399" s="129"/>
      <c r="C399" s="198" t="s">
        <v>380</v>
      </c>
      <c r="D399" s="64"/>
      <c r="E399" s="64"/>
      <c r="F399" s="64"/>
      <c r="G399" s="193"/>
      <c r="H399" s="27"/>
      <c r="I399" s="27"/>
    </row>
    <row r="400" spans="1:12" s="11" customFormat="1" x14ac:dyDescent="0.25">
      <c r="A400" s="122" t="s">
        <v>381</v>
      </c>
      <c r="B400" s="97"/>
      <c r="C400" s="199" t="s">
        <v>382</v>
      </c>
      <c r="D400" s="189"/>
      <c r="E400" s="189"/>
      <c r="F400" s="189"/>
      <c r="G400" s="190"/>
      <c r="H400" s="27"/>
      <c r="I400" s="27"/>
    </row>
    <row r="401" spans="1:12" s="11" customFormat="1" x14ac:dyDescent="0.25">
      <c r="A401" s="105"/>
      <c r="B401" s="106"/>
      <c r="C401" s="24"/>
      <c r="D401" s="25"/>
      <c r="E401" s="26"/>
      <c r="F401" s="27"/>
      <c r="G401" s="27"/>
      <c r="H401" s="27">
        <v>2</v>
      </c>
      <c r="I401" s="27" t="s">
        <v>120</v>
      </c>
      <c r="J401" s="11">
        <v>430</v>
      </c>
      <c r="K401" s="11" t="s">
        <v>120</v>
      </c>
      <c r="L401" s="11">
        <v>860</v>
      </c>
    </row>
    <row r="402" spans="1:12" s="11" customFormat="1" x14ac:dyDescent="0.25">
      <c r="A402" s="157" t="s">
        <v>383</v>
      </c>
      <c r="B402" s="129"/>
      <c r="C402" s="198" t="s">
        <v>384</v>
      </c>
      <c r="D402" s="64"/>
      <c r="E402" s="64"/>
      <c r="F402" s="64"/>
      <c r="G402" s="193"/>
      <c r="H402" s="27"/>
      <c r="I402" s="27"/>
    </row>
    <row r="403" spans="1:12" s="11" customFormat="1" x14ac:dyDescent="0.25">
      <c r="A403" s="122" t="s">
        <v>385</v>
      </c>
      <c r="B403" s="97"/>
      <c r="C403" s="199" t="s">
        <v>386</v>
      </c>
      <c r="D403" s="189"/>
      <c r="E403" s="189"/>
      <c r="F403" s="189"/>
      <c r="G403" s="190"/>
      <c r="H403" s="27"/>
      <c r="I403" s="27"/>
    </row>
    <row r="404" spans="1:12" s="11" customFormat="1" x14ac:dyDescent="0.25">
      <c r="A404" s="105"/>
      <c r="B404" s="106"/>
      <c r="C404" s="24"/>
      <c r="D404" s="25"/>
      <c r="E404" s="26"/>
      <c r="F404" s="27"/>
      <c r="G404" s="27"/>
      <c r="H404" s="27">
        <v>2</v>
      </c>
      <c r="I404" s="27" t="s">
        <v>120</v>
      </c>
      <c r="J404" s="11">
        <v>484</v>
      </c>
      <c r="K404" s="11" t="s">
        <v>120</v>
      </c>
      <c r="L404" s="11">
        <v>968</v>
      </c>
    </row>
    <row r="405" spans="1:12" s="11" customFormat="1" x14ac:dyDescent="0.25">
      <c r="A405" s="157" t="s">
        <v>387</v>
      </c>
      <c r="B405" s="129"/>
      <c r="C405" s="198" t="s">
        <v>388</v>
      </c>
      <c r="D405" s="64"/>
      <c r="E405" s="64"/>
      <c r="F405" s="64"/>
      <c r="G405" s="193"/>
      <c r="H405" s="27"/>
      <c r="I405" s="27"/>
    </row>
    <row r="406" spans="1:12" s="11" customFormat="1" x14ac:dyDescent="0.25">
      <c r="A406" s="122" t="s">
        <v>389</v>
      </c>
      <c r="B406" s="97"/>
      <c r="C406" s="199" t="s">
        <v>390</v>
      </c>
      <c r="D406" s="189"/>
      <c r="E406" s="189"/>
      <c r="F406" s="189"/>
      <c r="G406" s="190"/>
      <c r="H406" s="27"/>
      <c r="I406" s="27"/>
    </row>
    <row r="407" spans="1:12" s="11" customFormat="1" x14ac:dyDescent="0.25">
      <c r="A407" s="105"/>
      <c r="B407" s="106"/>
      <c r="C407" s="24"/>
      <c r="D407" s="25"/>
      <c r="E407" s="26"/>
      <c r="F407" s="27"/>
      <c r="G407" s="27"/>
      <c r="H407" s="27">
        <v>7</v>
      </c>
      <c r="I407" s="27" t="s">
        <v>120</v>
      </c>
      <c r="J407" s="11">
        <v>58</v>
      </c>
      <c r="K407" s="11" t="s">
        <v>120</v>
      </c>
      <c r="L407" s="11">
        <v>406</v>
      </c>
    </row>
    <row r="408" spans="1:12" s="11" customFormat="1" x14ac:dyDescent="0.25">
      <c r="A408" s="157" t="s">
        <v>391</v>
      </c>
      <c r="B408" s="129"/>
      <c r="C408" s="198" t="s">
        <v>392</v>
      </c>
      <c r="D408" s="64"/>
      <c r="E408" s="64"/>
      <c r="F408" s="64"/>
      <c r="G408" s="193"/>
      <c r="H408" s="27"/>
      <c r="I408" s="27"/>
    </row>
    <row r="409" spans="1:12" s="11" customFormat="1" x14ac:dyDescent="0.25">
      <c r="A409" s="157" t="s">
        <v>393</v>
      </c>
      <c r="B409" s="129"/>
      <c r="C409" s="198" t="s">
        <v>394</v>
      </c>
      <c r="D409" s="64"/>
      <c r="E409" s="64"/>
      <c r="F409" s="64"/>
      <c r="G409" s="193"/>
      <c r="H409" s="27"/>
      <c r="I409" s="27"/>
    </row>
    <row r="410" spans="1:12" s="11" customFormat="1" x14ac:dyDescent="0.25">
      <c r="A410" s="122" t="s">
        <v>395</v>
      </c>
      <c r="B410" s="97"/>
      <c r="C410" s="199" t="s">
        <v>396</v>
      </c>
      <c r="D410" s="189"/>
      <c r="E410" s="189"/>
      <c r="F410" s="189"/>
      <c r="G410" s="190"/>
      <c r="H410" s="27"/>
      <c r="I410" s="27"/>
    </row>
    <row r="411" spans="1:12" s="11" customFormat="1" x14ac:dyDescent="0.25">
      <c r="A411" s="212"/>
      <c r="C411" s="24"/>
      <c r="D411" s="25"/>
      <c r="E411" s="26"/>
      <c r="F411" s="27"/>
      <c r="G411" s="27"/>
      <c r="H411" s="27">
        <v>2</v>
      </c>
      <c r="I411" s="27" t="s">
        <v>120</v>
      </c>
      <c r="J411" s="11">
        <v>341</v>
      </c>
      <c r="K411" s="11" t="s">
        <v>120</v>
      </c>
      <c r="L411" s="11">
        <v>682</v>
      </c>
    </row>
    <row r="412" spans="1:12" s="11" customFormat="1" ht="15.75" x14ac:dyDescent="0.25">
      <c r="A412" s="19"/>
      <c r="C412" s="213"/>
      <c r="D412" s="214"/>
      <c r="E412" s="215"/>
      <c r="F412" s="216"/>
      <c r="G412" s="217" t="s">
        <v>397</v>
      </c>
      <c r="H412" s="217"/>
      <c r="I412" s="217"/>
      <c r="J412" s="217"/>
      <c r="K412" s="217"/>
      <c r="L412" s="218">
        <f>SUM(L13:L411)</f>
        <v>748445.19</v>
      </c>
    </row>
    <row r="413" spans="1:12" s="11" customFormat="1" ht="15.75" x14ac:dyDescent="0.25">
      <c r="A413" s="19"/>
      <c r="C413" s="219"/>
      <c r="D413" s="214"/>
      <c r="E413" s="215"/>
      <c r="F413" s="216"/>
      <c r="G413" s="220">
        <v>18</v>
      </c>
      <c r="H413" s="221" t="s">
        <v>398</v>
      </c>
      <c r="I413" s="221"/>
      <c r="J413" s="221"/>
      <c r="K413" s="222"/>
      <c r="L413" s="218">
        <f>ROUND(L412*G413/100,2)</f>
        <v>134720.13</v>
      </c>
    </row>
    <row r="414" spans="1:12" s="11" customFormat="1" ht="15.75" x14ac:dyDescent="0.25">
      <c r="A414" s="19"/>
      <c r="C414" s="219"/>
      <c r="D414" s="214"/>
      <c r="E414" s="215"/>
      <c r="F414" s="216"/>
      <c r="G414" s="217" t="s">
        <v>399</v>
      </c>
      <c r="H414" s="217"/>
      <c r="I414" s="217"/>
      <c r="J414" s="217"/>
      <c r="K414" s="217"/>
      <c r="L414" s="218">
        <f>L412+L413</f>
        <v>883165.32</v>
      </c>
    </row>
    <row r="415" spans="1:12" s="11" customFormat="1" ht="15.75" x14ac:dyDescent="0.25">
      <c r="A415" s="19"/>
      <c r="C415" s="219"/>
      <c r="D415" s="214"/>
      <c r="E415" s="215"/>
      <c r="F415" s="216"/>
      <c r="G415" s="223">
        <v>3</v>
      </c>
      <c r="H415" s="224" t="s">
        <v>400</v>
      </c>
      <c r="I415" s="224"/>
      <c r="J415" s="224"/>
      <c r="K415" s="225"/>
      <c r="L415" s="218">
        <f>ROUND(L414*G415/100,2)</f>
        <v>26494.959999999999</v>
      </c>
    </row>
    <row r="416" spans="1:12" s="11" customFormat="1" ht="16.5" x14ac:dyDescent="0.25">
      <c r="A416" s="19"/>
      <c r="C416" s="219"/>
      <c r="D416" s="214"/>
      <c r="E416" s="215"/>
      <c r="F416" s="216"/>
      <c r="G416" s="226" t="s">
        <v>401</v>
      </c>
      <c r="H416" s="226"/>
      <c r="I416" s="226"/>
      <c r="J416" s="226"/>
      <c r="K416" s="226"/>
      <c r="L416" s="218">
        <f>L414+L415</f>
        <v>909660.27999999991</v>
      </c>
    </row>
    <row r="417" spans="3:12" s="11" customFormat="1" ht="16.5" x14ac:dyDescent="0.25">
      <c r="C417" s="219"/>
      <c r="D417" s="214"/>
      <c r="E417" s="215"/>
      <c r="F417" s="216"/>
      <c r="G417" s="226" t="s">
        <v>402</v>
      </c>
      <c r="H417" s="226"/>
      <c r="I417" s="226"/>
      <c r="J417" s="226"/>
      <c r="K417" s="226"/>
      <c r="L417" s="218">
        <f>ROUND(L414*1/100,2)</f>
        <v>8831.65</v>
      </c>
    </row>
    <row r="418" spans="3:12" s="11" customFormat="1" ht="15.75" x14ac:dyDescent="0.25">
      <c r="C418" s="219"/>
      <c r="D418" s="214"/>
      <c r="E418" s="215"/>
      <c r="F418" s="216"/>
      <c r="G418" s="227" t="s">
        <v>403</v>
      </c>
      <c r="H418" s="227"/>
      <c r="I418" s="227"/>
      <c r="J418" s="227"/>
      <c r="K418" s="227"/>
      <c r="L418" s="218">
        <f>L416+L417</f>
        <v>918491.92999999993</v>
      </c>
    </row>
    <row r="419" spans="3:12" s="11" customFormat="1" ht="15.75" x14ac:dyDescent="0.25">
      <c r="C419" s="219"/>
      <c r="D419" s="214"/>
      <c r="E419" s="215"/>
      <c r="F419" s="216"/>
      <c r="G419" s="228" t="s">
        <v>404</v>
      </c>
      <c r="H419" s="228"/>
      <c r="I419" s="228"/>
      <c r="J419" s="228"/>
      <c r="K419" s="228"/>
      <c r="L419" s="229">
        <f>ROUND(L418,0)</f>
        <v>918492</v>
      </c>
    </row>
    <row r="420" spans="3:12" s="11" customFormat="1" x14ac:dyDescent="0.25">
      <c r="C420" s="24"/>
      <c r="D420" s="25"/>
      <c r="E420" s="26"/>
      <c r="F420" s="27"/>
      <c r="G420" s="230" t="s">
        <v>405</v>
      </c>
      <c r="H420" s="231"/>
      <c r="I420" s="231"/>
      <c r="J420" s="231"/>
      <c r="K420" s="231"/>
      <c r="L420" s="232"/>
    </row>
  </sheetData>
  <mergeCells count="271">
    <mergeCell ref="G418:K418"/>
    <mergeCell ref="G419:K419"/>
    <mergeCell ref="G420:L420"/>
    <mergeCell ref="G412:K412"/>
    <mergeCell ref="H413:K413"/>
    <mergeCell ref="G414:K414"/>
    <mergeCell ref="H415:K415"/>
    <mergeCell ref="G416:K416"/>
    <mergeCell ref="G417:K417"/>
    <mergeCell ref="C403:G403"/>
    <mergeCell ref="C405:G405"/>
    <mergeCell ref="C406:G406"/>
    <mergeCell ref="C408:G408"/>
    <mergeCell ref="C409:G409"/>
    <mergeCell ref="C410:G410"/>
    <mergeCell ref="C395:G395"/>
    <mergeCell ref="C396:G396"/>
    <mergeCell ref="C398:G398"/>
    <mergeCell ref="C399:G399"/>
    <mergeCell ref="C400:G400"/>
    <mergeCell ref="C402:G402"/>
    <mergeCell ref="C387:G387"/>
    <mergeCell ref="C389:G389"/>
    <mergeCell ref="C390:G390"/>
    <mergeCell ref="C391:G391"/>
    <mergeCell ref="C392:G392"/>
    <mergeCell ref="C394:G394"/>
    <mergeCell ref="C380:G380"/>
    <mergeCell ref="C381:G381"/>
    <mergeCell ref="C382:G382"/>
    <mergeCell ref="C383:G383"/>
    <mergeCell ref="C385:G385"/>
    <mergeCell ref="C386:G386"/>
    <mergeCell ref="C372:G372"/>
    <mergeCell ref="C373:G373"/>
    <mergeCell ref="C375:G375"/>
    <mergeCell ref="C376:G376"/>
    <mergeCell ref="C377:G377"/>
    <mergeCell ref="C378:G378"/>
    <mergeCell ref="C364:G364"/>
    <mergeCell ref="C365:G365"/>
    <mergeCell ref="C367:G367"/>
    <mergeCell ref="C368:G368"/>
    <mergeCell ref="C369:G369"/>
    <mergeCell ref="C371:G371"/>
    <mergeCell ref="C356:G356"/>
    <mergeCell ref="C357:G357"/>
    <mergeCell ref="C358:G358"/>
    <mergeCell ref="C359:G359"/>
    <mergeCell ref="C361:G361"/>
    <mergeCell ref="C362:G362"/>
    <mergeCell ref="C348:G348"/>
    <mergeCell ref="C349:G349"/>
    <mergeCell ref="C350:G350"/>
    <mergeCell ref="C352:G352"/>
    <mergeCell ref="C353:G353"/>
    <mergeCell ref="C354:G354"/>
    <mergeCell ref="C340:G340"/>
    <mergeCell ref="C341:G341"/>
    <mergeCell ref="C343:G343"/>
    <mergeCell ref="C344:G344"/>
    <mergeCell ref="C345:G345"/>
    <mergeCell ref="C346:G346"/>
    <mergeCell ref="C333:G333"/>
    <mergeCell ref="C334:G334"/>
    <mergeCell ref="C335:G335"/>
    <mergeCell ref="C336:G336"/>
    <mergeCell ref="C338:G338"/>
    <mergeCell ref="C339:G339"/>
    <mergeCell ref="C325:G325"/>
    <mergeCell ref="C326:G326"/>
    <mergeCell ref="C328:G328"/>
    <mergeCell ref="C329:G329"/>
    <mergeCell ref="C330:G330"/>
    <mergeCell ref="C331:G331"/>
    <mergeCell ref="C318:G318"/>
    <mergeCell ref="C319:G319"/>
    <mergeCell ref="C320:G320"/>
    <mergeCell ref="C321:G321"/>
    <mergeCell ref="C323:G323"/>
    <mergeCell ref="C324:G324"/>
    <mergeCell ref="C309:G309"/>
    <mergeCell ref="C310:G310"/>
    <mergeCell ref="C312:G312"/>
    <mergeCell ref="C314:G314"/>
    <mergeCell ref="C315:G315"/>
    <mergeCell ref="C316:G316"/>
    <mergeCell ref="C300:G300"/>
    <mergeCell ref="C302:G302"/>
    <mergeCell ref="C303:G303"/>
    <mergeCell ref="C305:G305"/>
    <mergeCell ref="C306:G306"/>
    <mergeCell ref="C308:G308"/>
    <mergeCell ref="C292:G292"/>
    <mergeCell ref="C294:G294"/>
    <mergeCell ref="C295:G295"/>
    <mergeCell ref="C296:G296"/>
    <mergeCell ref="C298:G298"/>
    <mergeCell ref="C299:G299"/>
    <mergeCell ref="C284:G284"/>
    <mergeCell ref="C285:G285"/>
    <mergeCell ref="C287:G287"/>
    <mergeCell ref="C288:G288"/>
    <mergeCell ref="C290:G290"/>
    <mergeCell ref="C291:G291"/>
    <mergeCell ref="C275:G275"/>
    <mergeCell ref="C276:G276"/>
    <mergeCell ref="C278:G278"/>
    <mergeCell ref="C279:G279"/>
    <mergeCell ref="C281:G281"/>
    <mergeCell ref="C282:G282"/>
    <mergeCell ref="C265:G265"/>
    <mergeCell ref="C267:G267"/>
    <mergeCell ref="C269:G269"/>
    <mergeCell ref="C270:G270"/>
    <mergeCell ref="C272:G272"/>
    <mergeCell ref="C273:G273"/>
    <mergeCell ref="C256:G256"/>
    <mergeCell ref="C258:G258"/>
    <mergeCell ref="C259:G259"/>
    <mergeCell ref="C261:G261"/>
    <mergeCell ref="C262:G262"/>
    <mergeCell ref="C264:G264"/>
    <mergeCell ref="C246:G246"/>
    <mergeCell ref="C247:G247"/>
    <mergeCell ref="C249:G249"/>
    <mergeCell ref="C250:G250"/>
    <mergeCell ref="C252:G252"/>
    <mergeCell ref="C253:G253"/>
    <mergeCell ref="C237:G237"/>
    <mergeCell ref="C239:G239"/>
    <mergeCell ref="C240:G240"/>
    <mergeCell ref="C242:G242"/>
    <mergeCell ref="C243:G243"/>
    <mergeCell ref="C245:G245"/>
    <mergeCell ref="C229:G229"/>
    <mergeCell ref="C230:G230"/>
    <mergeCell ref="C231:G231"/>
    <mergeCell ref="C232:G232"/>
    <mergeCell ref="C234:G234"/>
    <mergeCell ref="C236:G236"/>
    <mergeCell ref="C219:G219"/>
    <mergeCell ref="C220:G220"/>
    <mergeCell ref="C221:G221"/>
    <mergeCell ref="C222:G222"/>
    <mergeCell ref="C227:G227"/>
    <mergeCell ref="C228:G228"/>
    <mergeCell ref="C210:G210"/>
    <mergeCell ref="C211:G211"/>
    <mergeCell ref="C212:G212"/>
    <mergeCell ref="C213:G213"/>
    <mergeCell ref="C215:G215"/>
    <mergeCell ref="C216:G216"/>
    <mergeCell ref="C200:G200"/>
    <mergeCell ref="C204:G204"/>
    <mergeCell ref="C205:G205"/>
    <mergeCell ref="C207:G207"/>
    <mergeCell ref="C208:G208"/>
    <mergeCell ref="C209:G209"/>
    <mergeCell ref="C193:G193"/>
    <mergeCell ref="C194:G194"/>
    <mergeCell ref="C195:G195"/>
    <mergeCell ref="C196:G196"/>
    <mergeCell ref="C198:G198"/>
    <mergeCell ref="C199:G199"/>
    <mergeCell ref="C185:G185"/>
    <mergeCell ref="C186:G186"/>
    <mergeCell ref="C187:G187"/>
    <mergeCell ref="C189:G189"/>
    <mergeCell ref="C190:G190"/>
    <mergeCell ref="C192:G192"/>
    <mergeCell ref="C177:G177"/>
    <mergeCell ref="C178:G178"/>
    <mergeCell ref="C179:G179"/>
    <mergeCell ref="C181:G181"/>
    <mergeCell ref="C182:G182"/>
    <mergeCell ref="C183:G183"/>
    <mergeCell ref="C167:G167"/>
    <mergeCell ref="C168:G168"/>
    <mergeCell ref="C172:G172"/>
    <mergeCell ref="C173:G173"/>
    <mergeCell ref="C175:G175"/>
    <mergeCell ref="C176:G176"/>
    <mergeCell ref="C159:G159"/>
    <mergeCell ref="C160:G160"/>
    <mergeCell ref="C161:G161"/>
    <mergeCell ref="C163:G163"/>
    <mergeCell ref="C164:G164"/>
    <mergeCell ref="C166:G166"/>
    <mergeCell ref="C151:G151"/>
    <mergeCell ref="C152:G152"/>
    <mergeCell ref="C153:G153"/>
    <mergeCell ref="C155:G155"/>
    <mergeCell ref="C156:G156"/>
    <mergeCell ref="C157:G157"/>
    <mergeCell ref="C142:G142"/>
    <mergeCell ref="C143:G143"/>
    <mergeCell ref="C144:G144"/>
    <mergeCell ref="C146:G146"/>
    <mergeCell ref="C147:G147"/>
    <mergeCell ref="C148:G148"/>
    <mergeCell ref="C132:G132"/>
    <mergeCell ref="C133:G133"/>
    <mergeCell ref="C134:G134"/>
    <mergeCell ref="C135:G135"/>
    <mergeCell ref="C138:G138"/>
    <mergeCell ref="C139:G139"/>
    <mergeCell ref="C120:G120"/>
    <mergeCell ref="C121:G121"/>
    <mergeCell ref="C123:G123"/>
    <mergeCell ref="C124:G124"/>
    <mergeCell ref="C125:G125"/>
    <mergeCell ref="C126:G126"/>
    <mergeCell ref="C106:G106"/>
    <mergeCell ref="C107:G107"/>
    <mergeCell ref="C108:G108"/>
    <mergeCell ref="C114:G114"/>
    <mergeCell ref="C115:G115"/>
    <mergeCell ref="C116:G116"/>
    <mergeCell ref="C98:G98"/>
    <mergeCell ref="C99:G99"/>
    <mergeCell ref="C100:G100"/>
    <mergeCell ref="C101:G101"/>
    <mergeCell ref="C102:G102"/>
    <mergeCell ref="C103:G103"/>
    <mergeCell ref="C84:G84"/>
    <mergeCell ref="C85:G85"/>
    <mergeCell ref="C86:G86"/>
    <mergeCell ref="C93:G93"/>
    <mergeCell ref="C94:G94"/>
    <mergeCell ref="C95:G95"/>
    <mergeCell ref="C74:G74"/>
    <mergeCell ref="C75:G75"/>
    <mergeCell ref="C76:G76"/>
    <mergeCell ref="C77:G77"/>
    <mergeCell ref="C78:G78"/>
    <mergeCell ref="C79:G79"/>
    <mergeCell ref="C62:G62"/>
    <mergeCell ref="C65:G65"/>
    <mergeCell ref="C66:G66"/>
    <mergeCell ref="C70:G70"/>
    <mergeCell ref="C71:G71"/>
    <mergeCell ref="C73:G73"/>
    <mergeCell ref="C40:G40"/>
    <mergeCell ref="C41:G41"/>
    <mergeCell ref="C52:G52"/>
    <mergeCell ref="C53:G53"/>
    <mergeCell ref="C54:G54"/>
    <mergeCell ref="C61:G61"/>
    <mergeCell ref="C24:G24"/>
    <mergeCell ref="C27:G27"/>
    <mergeCell ref="C28:G28"/>
    <mergeCell ref="C31:G31"/>
    <mergeCell ref="C32:G32"/>
    <mergeCell ref="C39:G39"/>
    <mergeCell ref="L12:L13"/>
    <mergeCell ref="C15:G15"/>
    <mergeCell ref="C16:G16"/>
    <mergeCell ref="C17:G17"/>
    <mergeCell ref="C22:G22"/>
    <mergeCell ref="C23:G23"/>
    <mergeCell ref="C1:K1"/>
    <mergeCell ref="A2:A4"/>
    <mergeCell ref="L2:L4"/>
    <mergeCell ref="C3:K3"/>
    <mergeCell ref="A12:A13"/>
    <mergeCell ref="B12:B13"/>
    <mergeCell ref="C12:G12"/>
    <mergeCell ref="H12:I13"/>
    <mergeCell ref="J12:J13"/>
    <mergeCell ref="K12:K13"/>
  </mergeCells>
  <dataValidations count="8">
    <dataValidation allowBlank="1" showInputMessage="1" showErrorMessage="1" prompt="Length" sqref="E65503:E131026 JA65503:JA131026 SW65503:SW131026 ACS65503:ACS131026 AMO65503:AMO131026 AWK65503:AWK131026 BGG65503:BGG131026 BQC65503:BQC131026 BZY65503:BZY131026 CJU65503:CJU131026 CTQ65503:CTQ131026 DDM65503:DDM131026 DNI65503:DNI131026 DXE65503:DXE131026 EHA65503:EHA131026 EQW65503:EQW131026 FAS65503:FAS131026 FKO65503:FKO131026 FUK65503:FUK131026 GEG65503:GEG131026 GOC65503:GOC131026 GXY65503:GXY131026 HHU65503:HHU131026 HRQ65503:HRQ131026 IBM65503:IBM131026 ILI65503:ILI131026 IVE65503:IVE131026 JFA65503:JFA131026 JOW65503:JOW131026 JYS65503:JYS131026 KIO65503:KIO131026 KSK65503:KSK131026 LCG65503:LCG131026 LMC65503:LMC131026 LVY65503:LVY131026 MFU65503:MFU131026 MPQ65503:MPQ131026 MZM65503:MZM131026 NJI65503:NJI131026 NTE65503:NTE131026 ODA65503:ODA131026 OMW65503:OMW131026 OWS65503:OWS131026 PGO65503:PGO131026 PQK65503:PQK131026 QAG65503:QAG131026 QKC65503:QKC131026 QTY65503:QTY131026 RDU65503:RDU131026 RNQ65503:RNQ131026 RXM65503:RXM131026 SHI65503:SHI131026 SRE65503:SRE131026 TBA65503:TBA131026 TKW65503:TKW131026 TUS65503:TUS131026 UEO65503:UEO131026 UOK65503:UOK131026 UYG65503:UYG131026 VIC65503:VIC131026 VRY65503:VRY131026 WBU65503:WBU131026 WLQ65503:WLQ131026 WVM65503:WVM131026 E131039:E196562 JA131039:JA196562 SW131039:SW196562 ACS131039:ACS196562 AMO131039:AMO196562 AWK131039:AWK196562 BGG131039:BGG196562 BQC131039:BQC196562 BZY131039:BZY196562 CJU131039:CJU196562 CTQ131039:CTQ196562 DDM131039:DDM196562 DNI131039:DNI196562 DXE131039:DXE196562 EHA131039:EHA196562 EQW131039:EQW196562 FAS131039:FAS196562 FKO131039:FKO196562 FUK131039:FUK196562 GEG131039:GEG196562 GOC131039:GOC196562 GXY131039:GXY196562 HHU131039:HHU196562 HRQ131039:HRQ196562 IBM131039:IBM196562 ILI131039:ILI196562 IVE131039:IVE196562 JFA131039:JFA196562 JOW131039:JOW196562 JYS131039:JYS196562 KIO131039:KIO196562 KSK131039:KSK196562 LCG131039:LCG196562 LMC131039:LMC196562 LVY131039:LVY196562 MFU131039:MFU196562 MPQ131039:MPQ196562 MZM131039:MZM196562 NJI131039:NJI196562 NTE131039:NTE196562 ODA131039:ODA196562 OMW131039:OMW196562 OWS131039:OWS196562 PGO131039:PGO196562 PQK131039:PQK196562 QAG131039:QAG196562 QKC131039:QKC196562 QTY131039:QTY196562 RDU131039:RDU196562 RNQ131039:RNQ196562 RXM131039:RXM196562 SHI131039:SHI196562 SRE131039:SRE196562 TBA131039:TBA196562 TKW131039:TKW196562 TUS131039:TUS196562 UEO131039:UEO196562 UOK131039:UOK196562 UYG131039:UYG196562 VIC131039:VIC196562 VRY131039:VRY196562 WBU131039:WBU196562 WLQ131039:WLQ196562 WVM131039:WVM196562 E196575:E262098 JA196575:JA262098 SW196575:SW262098 ACS196575:ACS262098 AMO196575:AMO262098 AWK196575:AWK262098 BGG196575:BGG262098 BQC196575:BQC262098 BZY196575:BZY262098 CJU196575:CJU262098 CTQ196575:CTQ262098 DDM196575:DDM262098 DNI196575:DNI262098 DXE196575:DXE262098 EHA196575:EHA262098 EQW196575:EQW262098 FAS196575:FAS262098 FKO196575:FKO262098 FUK196575:FUK262098 GEG196575:GEG262098 GOC196575:GOC262098 GXY196575:GXY262098 HHU196575:HHU262098 HRQ196575:HRQ262098 IBM196575:IBM262098 ILI196575:ILI262098 IVE196575:IVE262098 JFA196575:JFA262098 JOW196575:JOW262098 JYS196575:JYS262098 KIO196575:KIO262098 KSK196575:KSK262098 LCG196575:LCG262098 LMC196575:LMC262098 LVY196575:LVY262098 MFU196575:MFU262098 MPQ196575:MPQ262098 MZM196575:MZM262098 NJI196575:NJI262098 NTE196575:NTE262098 ODA196575:ODA262098 OMW196575:OMW262098 OWS196575:OWS262098 PGO196575:PGO262098 PQK196575:PQK262098 QAG196575:QAG262098 QKC196575:QKC262098 QTY196575:QTY262098 RDU196575:RDU262098 RNQ196575:RNQ262098 RXM196575:RXM262098 SHI196575:SHI262098 SRE196575:SRE262098 TBA196575:TBA262098 TKW196575:TKW262098 TUS196575:TUS262098 UEO196575:UEO262098 UOK196575:UOK262098 UYG196575:UYG262098 VIC196575:VIC262098 VRY196575:VRY262098 WBU196575:WBU262098 WLQ196575:WLQ262098 WVM196575:WVM262098 E262111:E327634 JA262111:JA327634 SW262111:SW327634 ACS262111:ACS327634 AMO262111:AMO327634 AWK262111:AWK327634 BGG262111:BGG327634 BQC262111:BQC327634 BZY262111:BZY327634 CJU262111:CJU327634 CTQ262111:CTQ327634 DDM262111:DDM327634 DNI262111:DNI327634 DXE262111:DXE327634 EHA262111:EHA327634 EQW262111:EQW327634 FAS262111:FAS327634 FKO262111:FKO327634 FUK262111:FUK327634 GEG262111:GEG327634 GOC262111:GOC327634 GXY262111:GXY327634 HHU262111:HHU327634 HRQ262111:HRQ327634 IBM262111:IBM327634 ILI262111:ILI327634 IVE262111:IVE327634 JFA262111:JFA327634 JOW262111:JOW327634 JYS262111:JYS327634 KIO262111:KIO327634 KSK262111:KSK327634 LCG262111:LCG327634 LMC262111:LMC327634 LVY262111:LVY327634 MFU262111:MFU327634 MPQ262111:MPQ327634 MZM262111:MZM327634 NJI262111:NJI327634 NTE262111:NTE327634 ODA262111:ODA327634 OMW262111:OMW327634 OWS262111:OWS327634 PGO262111:PGO327634 PQK262111:PQK327634 QAG262111:QAG327634 QKC262111:QKC327634 QTY262111:QTY327634 RDU262111:RDU327634 RNQ262111:RNQ327634 RXM262111:RXM327634 SHI262111:SHI327634 SRE262111:SRE327634 TBA262111:TBA327634 TKW262111:TKW327634 TUS262111:TUS327634 UEO262111:UEO327634 UOK262111:UOK327634 UYG262111:UYG327634 VIC262111:VIC327634 VRY262111:VRY327634 WBU262111:WBU327634 WLQ262111:WLQ327634 WVM262111:WVM327634 E327647:E393170 JA327647:JA393170 SW327647:SW393170 ACS327647:ACS393170 AMO327647:AMO393170 AWK327647:AWK393170 BGG327647:BGG393170 BQC327647:BQC393170 BZY327647:BZY393170 CJU327647:CJU393170 CTQ327647:CTQ393170 DDM327647:DDM393170 DNI327647:DNI393170 DXE327647:DXE393170 EHA327647:EHA393170 EQW327647:EQW393170 FAS327647:FAS393170 FKO327647:FKO393170 FUK327647:FUK393170 GEG327647:GEG393170 GOC327647:GOC393170 GXY327647:GXY393170 HHU327647:HHU393170 HRQ327647:HRQ393170 IBM327647:IBM393170 ILI327647:ILI393170 IVE327647:IVE393170 JFA327647:JFA393170 JOW327647:JOW393170 JYS327647:JYS393170 KIO327647:KIO393170 KSK327647:KSK393170 LCG327647:LCG393170 LMC327647:LMC393170 LVY327647:LVY393170 MFU327647:MFU393170 MPQ327647:MPQ393170 MZM327647:MZM393170 NJI327647:NJI393170 NTE327647:NTE393170 ODA327647:ODA393170 OMW327647:OMW393170 OWS327647:OWS393170 PGO327647:PGO393170 PQK327647:PQK393170 QAG327647:QAG393170 QKC327647:QKC393170 QTY327647:QTY393170 RDU327647:RDU393170 RNQ327647:RNQ393170 RXM327647:RXM393170 SHI327647:SHI393170 SRE327647:SRE393170 TBA327647:TBA393170 TKW327647:TKW393170 TUS327647:TUS393170 UEO327647:UEO393170 UOK327647:UOK393170 UYG327647:UYG393170 VIC327647:VIC393170 VRY327647:VRY393170 WBU327647:WBU393170 WLQ327647:WLQ393170 WVM327647:WVM393170 E393183:E458706 JA393183:JA458706 SW393183:SW458706 ACS393183:ACS458706 AMO393183:AMO458706 AWK393183:AWK458706 BGG393183:BGG458706 BQC393183:BQC458706 BZY393183:BZY458706 CJU393183:CJU458706 CTQ393183:CTQ458706 DDM393183:DDM458706 DNI393183:DNI458706 DXE393183:DXE458706 EHA393183:EHA458706 EQW393183:EQW458706 FAS393183:FAS458706 FKO393183:FKO458706 FUK393183:FUK458706 GEG393183:GEG458706 GOC393183:GOC458706 GXY393183:GXY458706 HHU393183:HHU458706 HRQ393183:HRQ458706 IBM393183:IBM458706 ILI393183:ILI458706 IVE393183:IVE458706 JFA393183:JFA458706 JOW393183:JOW458706 JYS393183:JYS458706 KIO393183:KIO458706 KSK393183:KSK458706 LCG393183:LCG458706 LMC393183:LMC458706 LVY393183:LVY458706 MFU393183:MFU458706 MPQ393183:MPQ458706 MZM393183:MZM458706 NJI393183:NJI458706 NTE393183:NTE458706 ODA393183:ODA458706 OMW393183:OMW458706 OWS393183:OWS458706 PGO393183:PGO458706 PQK393183:PQK458706 QAG393183:QAG458706 QKC393183:QKC458706 QTY393183:QTY458706 RDU393183:RDU458706 RNQ393183:RNQ458706 RXM393183:RXM458706 SHI393183:SHI458706 SRE393183:SRE458706 TBA393183:TBA458706 TKW393183:TKW458706 TUS393183:TUS458706 UEO393183:UEO458706 UOK393183:UOK458706 UYG393183:UYG458706 VIC393183:VIC458706 VRY393183:VRY458706 WBU393183:WBU458706 WLQ393183:WLQ458706 WVM393183:WVM458706 E458719:E524242 JA458719:JA524242 SW458719:SW524242 ACS458719:ACS524242 AMO458719:AMO524242 AWK458719:AWK524242 BGG458719:BGG524242 BQC458719:BQC524242 BZY458719:BZY524242 CJU458719:CJU524242 CTQ458719:CTQ524242 DDM458719:DDM524242 DNI458719:DNI524242 DXE458719:DXE524242 EHA458719:EHA524242 EQW458719:EQW524242 FAS458719:FAS524242 FKO458719:FKO524242 FUK458719:FUK524242 GEG458719:GEG524242 GOC458719:GOC524242 GXY458719:GXY524242 HHU458719:HHU524242 HRQ458719:HRQ524242 IBM458719:IBM524242 ILI458719:ILI524242 IVE458719:IVE524242 JFA458719:JFA524242 JOW458719:JOW524242 JYS458719:JYS524242 KIO458719:KIO524242 KSK458719:KSK524242 LCG458719:LCG524242 LMC458719:LMC524242 LVY458719:LVY524242 MFU458719:MFU524242 MPQ458719:MPQ524242 MZM458719:MZM524242 NJI458719:NJI524242 NTE458719:NTE524242 ODA458719:ODA524242 OMW458719:OMW524242 OWS458719:OWS524242 PGO458719:PGO524242 PQK458719:PQK524242 QAG458719:QAG524242 QKC458719:QKC524242 QTY458719:QTY524242 RDU458719:RDU524242 RNQ458719:RNQ524242 RXM458719:RXM524242 SHI458719:SHI524242 SRE458719:SRE524242 TBA458719:TBA524242 TKW458719:TKW524242 TUS458719:TUS524242 UEO458719:UEO524242 UOK458719:UOK524242 UYG458719:UYG524242 VIC458719:VIC524242 VRY458719:VRY524242 WBU458719:WBU524242 WLQ458719:WLQ524242 WVM458719:WVM524242 E524255:E589778 JA524255:JA589778 SW524255:SW589778 ACS524255:ACS589778 AMO524255:AMO589778 AWK524255:AWK589778 BGG524255:BGG589778 BQC524255:BQC589778 BZY524255:BZY589778 CJU524255:CJU589778 CTQ524255:CTQ589778 DDM524255:DDM589778 DNI524255:DNI589778 DXE524255:DXE589778 EHA524255:EHA589778 EQW524255:EQW589778 FAS524255:FAS589778 FKO524255:FKO589778 FUK524255:FUK589778 GEG524255:GEG589778 GOC524255:GOC589778 GXY524255:GXY589778 HHU524255:HHU589778 HRQ524255:HRQ589778 IBM524255:IBM589778 ILI524255:ILI589778 IVE524255:IVE589778 JFA524255:JFA589778 JOW524255:JOW589778 JYS524255:JYS589778 KIO524255:KIO589778 KSK524255:KSK589778 LCG524255:LCG589778 LMC524255:LMC589778 LVY524255:LVY589778 MFU524255:MFU589778 MPQ524255:MPQ589778 MZM524255:MZM589778 NJI524255:NJI589778 NTE524255:NTE589778 ODA524255:ODA589778 OMW524255:OMW589778 OWS524255:OWS589778 PGO524255:PGO589778 PQK524255:PQK589778 QAG524255:QAG589778 QKC524255:QKC589778 QTY524255:QTY589778 RDU524255:RDU589778 RNQ524255:RNQ589778 RXM524255:RXM589778 SHI524255:SHI589778 SRE524255:SRE589778 TBA524255:TBA589778 TKW524255:TKW589778 TUS524255:TUS589778 UEO524255:UEO589778 UOK524255:UOK589778 UYG524255:UYG589778 VIC524255:VIC589778 VRY524255:VRY589778 WBU524255:WBU589778 WLQ524255:WLQ589778 WVM524255:WVM589778 E589791:E655314 JA589791:JA655314 SW589791:SW655314 ACS589791:ACS655314 AMO589791:AMO655314 AWK589791:AWK655314 BGG589791:BGG655314 BQC589791:BQC655314 BZY589791:BZY655314 CJU589791:CJU655314 CTQ589791:CTQ655314 DDM589791:DDM655314 DNI589791:DNI655314 DXE589791:DXE655314 EHA589791:EHA655314 EQW589791:EQW655314 FAS589791:FAS655314 FKO589791:FKO655314 FUK589791:FUK655314 GEG589791:GEG655314 GOC589791:GOC655314 GXY589791:GXY655314 HHU589791:HHU655314 HRQ589791:HRQ655314 IBM589791:IBM655314 ILI589791:ILI655314 IVE589791:IVE655314 JFA589791:JFA655314 JOW589791:JOW655314 JYS589791:JYS655314 KIO589791:KIO655314 KSK589791:KSK655314 LCG589791:LCG655314 LMC589791:LMC655314 LVY589791:LVY655314 MFU589791:MFU655314 MPQ589791:MPQ655314 MZM589791:MZM655314 NJI589791:NJI655314 NTE589791:NTE655314 ODA589791:ODA655314 OMW589791:OMW655314 OWS589791:OWS655314 PGO589791:PGO655314 PQK589791:PQK655314 QAG589791:QAG655314 QKC589791:QKC655314 QTY589791:QTY655314 RDU589791:RDU655314 RNQ589791:RNQ655314 RXM589791:RXM655314 SHI589791:SHI655314 SRE589791:SRE655314 TBA589791:TBA655314 TKW589791:TKW655314 TUS589791:TUS655314 UEO589791:UEO655314 UOK589791:UOK655314 UYG589791:UYG655314 VIC589791:VIC655314 VRY589791:VRY655314 WBU589791:WBU655314 WLQ589791:WLQ655314 WVM589791:WVM655314 E655327:E720850 JA655327:JA720850 SW655327:SW720850 ACS655327:ACS720850 AMO655327:AMO720850 AWK655327:AWK720850 BGG655327:BGG720850 BQC655327:BQC720850 BZY655327:BZY720850 CJU655327:CJU720850 CTQ655327:CTQ720850 DDM655327:DDM720850 DNI655327:DNI720850 DXE655327:DXE720850 EHA655327:EHA720850 EQW655327:EQW720850 FAS655327:FAS720850 FKO655327:FKO720850 FUK655327:FUK720850 GEG655327:GEG720850 GOC655327:GOC720850 GXY655327:GXY720850 HHU655327:HHU720850 HRQ655327:HRQ720850 IBM655327:IBM720850 ILI655327:ILI720850 IVE655327:IVE720850 JFA655327:JFA720850 JOW655327:JOW720850 JYS655327:JYS720850 KIO655327:KIO720850 KSK655327:KSK720850 LCG655327:LCG720850 LMC655327:LMC720850 LVY655327:LVY720850 MFU655327:MFU720850 MPQ655327:MPQ720850 MZM655327:MZM720850 NJI655327:NJI720850 NTE655327:NTE720850 ODA655327:ODA720850 OMW655327:OMW720850 OWS655327:OWS720850 PGO655327:PGO720850 PQK655327:PQK720850 QAG655327:QAG720850 QKC655327:QKC720850 QTY655327:QTY720850 RDU655327:RDU720850 RNQ655327:RNQ720850 RXM655327:RXM720850 SHI655327:SHI720850 SRE655327:SRE720850 TBA655327:TBA720850 TKW655327:TKW720850 TUS655327:TUS720850 UEO655327:UEO720850 UOK655327:UOK720850 UYG655327:UYG720850 VIC655327:VIC720850 VRY655327:VRY720850 WBU655327:WBU720850 WLQ655327:WLQ720850 WVM655327:WVM720850 E720863:E786386 JA720863:JA786386 SW720863:SW786386 ACS720863:ACS786386 AMO720863:AMO786386 AWK720863:AWK786386 BGG720863:BGG786386 BQC720863:BQC786386 BZY720863:BZY786386 CJU720863:CJU786386 CTQ720863:CTQ786386 DDM720863:DDM786386 DNI720863:DNI786386 DXE720863:DXE786386 EHA720863:EHA786386 EQW720863:EQW786386 FAS720863:FAS786386 FKO720863:FKO786386 FUK720863:FUK786386 GEG720863:GEG786386 GOC720863:GOC786386 GXY720863:GXY786386 HHU720863:HHU786386 HRQ720863:HRQ786386 IBM720863:IBM786386 ILI720863:ILI786386 IVE720863:IVE786386 JFA720863:JFA786386 JOW720863:JOW786386 JYS720863:JYS786386 KIO720863:KIO786386 KSK720863:KSK786386 LCG720863:LCG786386 LMC720863:LMC786386 LVY720863:LVY786386 MFU720863:MFU786386 MPQ720863:MPQ786386 MZM720863:MZM786386 NJI720863:NJI786386 NTE720863:NTE786386 ODA720863:ODA786386 OMW720863:OMW786386 OWS720863:OWS786386 PGO720863:PGO786386 PQK720863:PQK786386 QAG720863:QAG786386 QKC720863:QKC786386 QTY720863:QTY786386 RDU720863:RDU786386 RNQ720863:RNQ786386 RXM720863:RXM786386 SHI720863:SHI786386 SRE720863:SRE786386 TBA720863:TBA786386 TKW720863:TKW786386 TUS720863:TUS786386 UEO720863:UEO786386 UOK720863:UOK786386 UYG720863:UYG786386 VIC720863:VIC786386 VRY720863:VRY786386 WBU720863:WBU786386 WLQ720863:WLQ786386 WVM720863:WVM786386 E786399:E851922 JA786399:JA851922 SW786399:SW851922 ACS786399:ACS851922 AMO786399:AMO851922 AWK786399:AWK851922 BGG786399:BGG851922 BQC786399:BQC851922 BZY786399:BZY851922 CJU786399:CJU851922 CTQ786399:CTQ851922 DDM786399:DDM851922 DNI786399:DNI851922 DXE786399:DXE851922 EHA786399:EHA851922 EQW786399:EQW851922 FAS786399:FAS851922 FKO786399:FKO851922 FUK786399:FUK851922 GEG786399:GEG851922 GOC786399:GOC851922 GXY786399:GXY851922 HHU786399:HHU851922 HRQ786399:HRQ851922 IBM786399:IBM851922 ILI786399:ILI851922 IVE786399:IVE851922 JFA786399:JFA851922 JOW786399:JOW851922 JYS786399:JYS851922 KIO786399:KIO851922 KSK786399:KSK851922 LCG786399:LCG851922 LMC786399:LMC851922 LVY786399:LVY851922 MFU786399:MFU851922 MPQ786399:MPQ851922 MZM786399:MZM851922 NJI786399:NJI851922 NTE786399:NTE851922 ODA786399:ODA851922 OMW786399:OMW851922 OWS786399:OWS851922 PGO786399:PGO851922 PQK786399:PQK851922 QAG786399:QAG851922 QKC786399:QKC851922 QTY786399:QTY851922 RDU786399:RDU851922 RNQ786399:RNQ851922 RXM786399:RXM851922 SHI786399:SHI851922 SRE786399:SRE851922 TBA786399:TBA851922 TKW786399:TKW851922 TUS786399:TUS851922 UEO786399:UEO851922 UOK786399:UOK851922 UYG786399:UYG851922 VIC786399:VIC851922 VRY786399:VRY851922 WBU786399:WBU851922 WLQ786399:WLQ851922 WVM786399:WVM851922 E851935:E917458 JA851935:JA917458 SW851935:SW917458 ACS851935:ACS917458 AMO851935:AMO917458 AWK851935:AWK917458 BGG851935:BGG917458 BQC851935:BQC917458 BZY851935:BZY917458 CJU851935:CJU917458 CTQ851935:CTQ917458 DDM851935:DDM917458 DNI851935:DNI917458 DXE851935:DXE917458 EHA851935:EHA917458 EQW851935:EQW917458 FAS851935:FAS917458 FKO851935:FKO917458 FUK851935:FUK917458 GEG851935:GEG917458 GOC851935:GOC917458 GXY851935:GXY917458 HHU851935:HHU917458 HRQ851935:HRQ917458 IBM851935:IBM917458 ILI851935:ILI917458 IVE851935:IVE917458 JFA851935:JFA917458 JOW851935:JOW917458 JYS851935:JYS917458 KIO851935:KIO917458 KSK851935:KSK917458 LCG851935:LCG917458 LMC851935:LMC917458 LVY851935:LVY917458 MFU851935:MFU917458 MPQ851935:MPQ917458 MZM851935:MZM917458 NJI851935:NJI917458 NTE851935:NTE917458 ODA851935:ODA917458 OMW851935:OMW917458 OWS851935:OWS917458 PGO851935:PGO917458 PQK851935:PQK917458 QAG851935:QAG917458 QKC851935:QKC917458 QTY851935:QTY917458 RDU851935:RDU917458 RNQ851935:RNQ917458 RXM851935:RXM917458 SHI851935:SHI917458 SRE851935:SRE917458 TBA851935:TBA917458 TKW851935:TKW917458 TUS851935:TUS917458 UEO851935:UEO917458 UOK851935:UOK917458 UYG851935:UYG917458 VIC851935:VIC917458 VRY851935:VRY917458 WBU851935:WBU917458 WLQ851935:WLQ917458 WVM851935:WVM917458 E917471:E982994 JA917471:JA982994 SW917471:SW982994 ACS917471:ACS982994 AMO917471:AMO982994 AWK917471:AWK982994 BGG917471:BGG982994 BQC917471:BQC982994 BZY917471:BZY982994 CJU917471:CJU982994 CTQ917471:CTQ982994 DDM917471:DDM982994 DNI917471:DNI982994 DXE917471:DXE982994 EHA917471:EHA982994 EQW917471:EQW982994 FAS917471:FAS982994 FKO917471:FKO982994 FUK917471:FUK982994 GEG917471:GEG982994 GOC917471:GOC982994 GXY917471:GXY982994 HHU917471:HHU982994 HRQ917471:HRQ982994 IBM917471:IBM982994 ILI917471:ILI982994 IVE917471:IVE982994 JFA917471:JFA982994 JOW917471:JOW982994 JYS917471:JYS982994 KIO917471:KIO982994 KSK917471:KSK982994 LCG917471:LCG982994 LMC917471:LMC982994 LVY917471:LVY982994 MFU917471:MFU982994 MPQ917471:MPQ982994 MZM917471:MZM982994 NJI917471:NJI982994 NTE917471:NTE982994 ODA917471:ODA982994 OMW917471:OMW982994 OWS917471:OWS982994 PGO917471:PGO982994 PQK917471:PQK982994 QAG917471:QAG982994 QKC917471:QKC982994 QTY917471:QTY982994 RDU917471:RDU982994 RNQ917471:RNQ982994 RXM917471:RXM982994 SHI917471:SHI982994 SRE917471:SRE982994 TBA917471:TBA982994 TKW917471:TKW982994 TUS917471:TUS982994 UEO917471:UEO982994 UOK917471:UOK982994 UYG917471:UYG982994 VIC917471:VIC982994 VRY917471:VRY982994 WBU917471:WBU982994 WLQ917471:WLQ982994 WVM917471:WVM982994 E983007:E1048576 JA983007:JA1048576 SW983007:SW1048576 ACS983007:ACS1048576 AMO983007:AMO1048576 AWK983007:AWK1048576 BGG983007:BGG1048576 BQC983007:BQC1048576 BZY983007:BZY1048576 CJU983007:CJU1048576 CTQ983007:CTQ1048576 DDM983007:DDM1048576 DNI983007:DNI1048576 DXE983007:DXE1048576 EHA983007:EHA1048576 EQW983007:EQW1048576 FAS983007:FAS1048576 FKO983007:FKO1048576 FUK983007:FUK1048576 GEG983007:GEG1048576 GOC983007:GOC1048576 GXY983007:GXY1048576 HHU983007:HHU1048576 HRQ983007:HRQ1048576 IBM983007:IBM1048576 ILI983007:ILI1048576 IVE983007:IVE1048576 JFA983007:JFA1048576 JOW983007:JOW1048576 JYS983007:JYS1048576 KIO983007:KIO1048576 KSK983007:KSK1048576 LCG983007:LCG1048576 LMC983007:LMC1048576 LVY983007:LVY1048576 MFU983007:MFU1048576 MPQ983007:MPQ1048576 MZM983007:MZM1048576 NJI983007:NJI1048576 NTE983007:NTE1048576 ODA983007:ODA1048576 OMW983007:OMW1048576 OWS983007:OWS1048576 PGO983007:PGO1048576 PQK983007:PQK1048576 QAG983007:QAG1048576 QKC983007:QKC1048576 QTY983007:QTY1048576 RDU983007:RDU1048576 RNQ983007:RNQ1048576 RXM983007:RXM1048576 SHI983007:SHI1048576 SRE983007:SRE1048576 TBA983007:TBA1048576 TKW983007:TKW1048576 TUS983007:TUS1048576 UEO983007:UEO1048576 UOK983007:UOK1048576 UYG983007:UYG1048576 VIC983007:VIC1048576 VRY983007:VRY1048576 WBU983007:WBU1048576 WLQ983007:WLQ1048576 WVM983007:WVM1048576 E363 E379 E374 E369:E370 E366 E13:E14 E18:E21 E25:E26 E29:E30 E33:E38 E42:E51 E55:E60 E63:E64 E67:E69 E72 E80:E83 E87:E92 E96:E97 E104:E105 E109:E113 E117:E119 E122 E127:E131 E136:E137 E140:E141 E145 E149:E150 E154 E158 E162 E165 E169:E171 E174 E180 E184 E188 E191 E197 E201:E203 E206 E214 E217:E218 E223:E226 E233 E235 E238 E241 WLQ13:WLQ65490 WBU13:WBU65490 VRY13:VRY65490 VIC13:VIC65490 UYG13:UYG65490 UOK13:UOK65490 UEO13:UEO65490 TUS13:TUS65490 TKW13:TKW65490 TBA13:TBA65490 SRE13:SRE65490 SHI13:SHI65490 RXM13:RXM65490 RNQ13:RNQ65490 RDU13:RDU65490 QTY13:QTY65490 QKC13:QKC65490 QAG13:QAG65490 PQK13:PQK65490 PGO13:PGO65490 OWS13:OWS65490 OMW13:OMW65490 ODA13:ODA65490 NTE13:NTE65490 NJI13:NJI65490 MZM13:MZM65490 MPQ13:MPQ65490 MFU13:MFU65490 LVY13:LVY65490 LMC13:LMC65490 LCG13:LCG65490 KSK13:KSK65490 KIO13:KIO65490 JYS13:JYS65490 JOW13:JOW65490 JFA13:JFA65490 IVE13:IVE65490 ILI13:ILI65490 IBM13:IBM65490 HRQ13:HRQ65490 HHU13:HHU65490 GXY13:GXY65490 GOC13:GOC65490 GEG13:GEG65490 FUK13:FUK65490 FKO13:FKO65490 FAS13:FAS65490 EQW13:EQW65490 EHA13:EHA65490 DXE13:DXE65490 DNI13:DNI65490 DDM13:DDM65490 CTQ13:CTQ65490 CJU13:CJU65490 BZY13:BZY65490 BQC13:BQC65490 BGG13:BGG65490 AWK13:AWK65490 AMO13:AMO65490 ACS13:ACS65490 SW13:SW65490 JA13:JA65490 WVM13:WVM65490 E244 E248 E251 E254:E255 E257 E260 E263 E266 E268 E271 E274 E277 E280 E283 E286 E289 E293 E297 E301 E304:E305 E307 E311 E313 E317 E322 E327 E332 E337 E342 E347 E351 E355 E360 E384:E385 E388 E393 E397 E401 E404 E407 E411:E65490"/>
    <dataValidation allowBlank="1" showInputMessage="1" showErrorMessage="1" prompt="Number" sqref="D65503:D131026 IZ65503:IZ131026 SV65503:SV131026 ACR65503:ACR131026 AMN65503:AMN131026 AWJ65503:AWJ131026 BGF65503:BGF131026 BQB65503:BQB131026 BZX65503:BZX131026 CJT65503:CJT131026 CTP65503:CTP131026 DDL65503:DDL131026 DNH65503:DNH131026 DXD65503:DXD131026 EGZ65503:EGZ131026 EQV65503:EQV131026 FAR65503:FAR131026 FKN65503:FKN131026 FUJ65503:FUJ131026 GEF65503:GEF131026 GOB65503:GOB131026 GXX65503:GXX131026 HHT65503:HHT131026 HRP65503:HRP131026 IBL65503:IBL131026 ILH65503:ILH131026 IVD65503:IVD131026 JEZ65503:JEZ131026 JOV65503:JOV131026 JYR65503:JYR131026 KIN65503:KIN131026 KSJ65503:KSJ131026 LCF65503:LCF131026 LMB65503:LMB131026 LVX65503:LVX131026 MFT65503:MFT131026 MPP65503:MPP131026 MZL65503:MZL131026 NJH65503:NJH131026 NTD65503:NTD131026 OCZ65503:OCZ131026 OMV65503:OMV131026 OWR65503:OWR131026 PGN65503:PGN131026 PQJ65503:PQJ131026 QAF65503:QAF131026 QKB65503:QKB131026 QTX65503:QTX131026 RDT65503:RDT131026 RNP65503:RNP131026 RXL65503:RXL131026 SHH65503:SHH131026 SRD65503:SRD131026 TAZ65503:TAZ131026 TKV65503:TKV131026 TUR65503:TUR131026 UEN65503:UEN131026 UOJ65503:UOJ131026 UYF65503:UYF131026 VIB65503:VIB131026 VRX65503:VRX131026 WBT65503:WBT131026 WLP65503:WLP131026 WVL65503:WVL131026 D131039:D196562 IZ131039:IZ196562 SV131039:SV196562 ACR131039:ACR196562 AMN131039:AMN196562 AWJ131039:AWJ196562 BGF131039:BGF196562 BQB131039:BQB196562 BZX131039:BZX196562 CJT131039:CJT196562 CTP131039:CTP196562 DDL131039:DDL196562 DNH131039:DNH196562 DXD131039:DXD196562 EGZ131039:EGZ196562 EQV131039:EQV196562 FAR131039:FAR196562 FKN131039:FKN196562 FUJ131039:FUJ196562 GEF131039:GEF196562 GOB131039:GOB196562 GXX131039:GXX196562 HHT131039:HHT196562 HRP131039:HRP196562 IBL131039:IBL196562 ILH131039:ILH196562 IVD131039:IVD196562 JEZ131039:JEZ196562 JOV131039:JOV196562 JYR131039:JYR196562 KIN131039:KIN196562 KSJ131039:KSJ196562 LCF131039:LCF196562 LMB131039:LMB196562 LVX131039:LVX196562 MFT131039:MFT196562 MPP131039:MPP196562 MZL131039:MZL196562 NJH131039:NJH196562 NTD131039:NTD196562 OCZ131039:OCZ196562 OMV131039:OMV196562 OWR131039:OWR196562 PGN131039:PGN196562 PQJ131039:PQJ196562 QAF131039:QAF196562 QKB131039:QKB196562 QTX131039:QTX196562 RDT131039:RDT196562 RNP131039:RNP196562 RXL131039:RXL196562 SHH131039:SHH196562 SRD131039:SRD196562 TAZ131039:TAZ196562 TKV131039:TKV196562 TUR131039:TUR196562 UEN131039:UEN196562 UOJ131039:UOJ196562 UYF131039:UYF196562 VIB131039:VIB196562 VRX131039:VRX196562 WBT131039:WBT196562 WLP131039:WLP196562 WVL131039:WVL196562 D196575:D262098 IZ196575:IZ262098 SV196575:SV262098 ACR196575:ACR262098 AMN196575:AMN262098 AWJ196575:AWJ262098 BGF196575:BGF262098 BQB196575:BQB262098 BZX196575:BZX262098 CJT196575:CJT262098 CTP196575:CTP262098 DDL196575:DDL262098 DNH196575:DNH262098 DXD196575:DXD262098 EGZ196575:EGZ262098 EQV196575:EQV262098 FAR196575:FAR262098 FKN196575:FKN262098 FUJ196575:FUJ262098 GEF196575:GEF262098 GOB196575:GOB262098 GXX196575:GXX262098 HHT196575:HHT262098 HRP196575:HRP262098 IBL196575:IBL262098 ILH196575:ILH262098 IVD196575:IVD262098 JEZ196575:JEZ262098 JOV196575:JOV262098 JYR196575:JYR262098 KIN196575:KIN262098 KSJ196575:KSJ262098 LCF196575:LCF262098 LMB196575:LMB262098 LVX196575:LVX262098 MFT196575:MFT262098 MPP196575:MPP262098 MZL196575:MZL262098 NJH196575:NJH262098 NTD196575:NTD262098 OCZ196575:OCZ262098 OMV196575:OMV262098 OWR196575:OWR262098 PGN196575:PGN262098 PQJ196575:PQJ262098 QAF196575:QAF262098 QKB196575:QKB262098 QTX196575:QTX262098 RDT196575:RDT262098 RNP196575:RNP262098 RXL196575:RXL262098 SHH196575:SHH262098 SRD196575:SRD262098 TAZ196575:TAZ262098 TKV196575:TKV262098 TUR196575:TUR262098 UEN196575:UEN262098 UOJ196575:UOJ262098 UYF196575:UYF262098 VIB196575:VIB262098 VRX196575:VRX262098 WBT196575:WBT262098 WLP196575:WLP262098 WVL196575:WVL262098 D262111:D327634 IZ262111:IZ327634 SV262111:SV327634 ACR262111:ACR327634 AMN262111:AMN327634 AWJ262111:AWJ327634 BGF262111:BGF327634 BQB262111:BQB327634 BZX262111:BZX327634 CJT262111:CJT327634 CTP262111:CTP327634 DDL262111:DDL327634 DNH262111:DNH327634 DXD262111:DXD327634 EGZ262111:EGZ327634 EQV262111:EQV327634 FAR262111:FAR327634 FKN262111:FKN327634 FUJ262111:FUJ327634 GEF262111:GEF327634 GOB262111:GOB327634 GXX262111:GXX327634 HHT262111:HHT327634 HRP262111:HRP327634 IBL262111:IBL327634 ILH262111:ILH327634 IVD262111:IVD327634 JEZ262111:JEZ327634 JOV262111:JOV327634 JYR262111:JYR327634 KIN262111:KIN327634 KSJ262111:KSJ327634 LCF262111:LCF327634 LMB262111:LMB327634 LVX262111:LVX327634 MFT262111:MFT327634 MPP262111:MPP327634 MZL262111:MZL327634 NJH262111:NJH327634 NTD262111:NTD327634 OCZ262111:OCZ327634 OMV262111:OMV327634 OWR262111:OWR327634 PGN262111:PGN327634 PQJ262111:PQJ327634 QAF262111:QAF327634 QKB262111:QKB327634 QTX262111:QTX327634 RDT262111:RDT327634 RNP262111:RNP327634 RXL262111:RXL327634 SHH262111:SHH327634 SRD262111:SRD327634 TAZ262111:TAZ327634 TKV262111:TKV327634 TUR262111:TUR327634 UEN262111:UEN327634 UOJ262111:UOJ327634 UYF262111:UYF327634 VIB262111:VIB327634 VRX262111:VRX327634 WBT262111:WBT327634 WLP262111:WLP327634 WVL262111:WVL327634 D327647:D393170 IZ327647:IZ393170 SV327647:SV393170 ACR327647:ACR393170 AMN327647:AMN393170 AWJ327647:AWJ393170 BGF327647:BGF393170 BQB327647:BQB393170 BZX327647:BZX393170 CJT327647:CJT393170 CTP327647:CTP393170 DDL327647:DDL393170 DNH327647:DNH393170 DXD327647:DXD393170 EGZ327647:EGZ393170 EQV327647:EQV393170 FAR327647:FAR393170 FKN327647:FKN393170 FUJ327647:FUJ393170 GEF327647:GEF393170 GOB327647:GOB393170 GXX327647:GXX393170 HHT327647:HHT393170 HRP327647:HRP393170 IBL327647:IBL393170 ILH327647:ILH393170 IVD327647:IVD393170 JEZ327647:JEZ393170 JOV327647:JOV393170 JYR327647:JYR393170 KIN327647:KIN393170 KSJ327647:KSJ393170 LCF327647:LCF393170 LMB327647:LMB393170 LVX327647:LVX393170 MFT327647:MFT393170 MPP327647:MPP393170 MZL327647:MZL393170 NJH327647:NJH393170 NTD327647:NTD393170 OCZ327647:OCZ393170 OMV327647:OMV393170 OWR327647:OWR393170 PGN327647:PGN393170 PQJ327647:PQJ393170 QAF327647:QAF393170 QKB327647:QKB393170 QTX327647:QTX393170 RDT327647:RDT393170 RNP327647:RNP393170 RXL327647:RXL393170 SHH327647:SHH393170 SRD327647:SRD393170 TAZ327647:TAZ393170 TKV327647:TKV393170 TUR327647:TUR393170 UEN327647:UEN393170 UOJ327647:UOJ393170 UYF327647:UYF393170 VIB327647:VIB393170 VRX327647:VRX393170 WBT327647:WBT393170 WLP327647:WLP393170 WVL327647:WVL393170 D393183:D458706 IZ393183:IZ458706 SV393183:SV458706 ACR393183:ACR458706 AMN393183:AMN458706 AWJ393183:AWJ458706 BGF393183:BGF458706 BQB393183:BQB458706 BZX393183:BZX458706 CJT393183:CJT458706 CTP393183:CTP458706 DDL393183:DDL458706 DNH393183:DNH458706 DXD393183:DXD458706 EGZ393183:EGZ458706 EQV393183:EQV458706 FAR393183:FAR458706 FKN393183:FKN458706 FUJ393183:FUJ458706 GEF393183:GEF458706 GOB393183:GOB458706 GXX393183:GXX458706 HHT393183:HHT458706 HRP393183:HRP458706 IBL393183:IBL458706 ILH393183:ILH458706 IVD393183:IVD458706 JEZ393183:JEZ458706 JOV393183:JOV458706 JYR393183:JYR458706 KIN393183:KIN458706 KSJ393183:KSJ458706 LCF393183:LCF458706 LMB393183:LMB458706 LVX393183:LVX458706 MFT393183:MFT458706 MPP393183:MPP458706 MZL393183:MZL458706 NJH393183:NJH458706 NTD393183:NTD458706 OCZ393183:OCZ458706 OMV393183:OMV458706 OWR393183:OWR458706 PGN393183:PGN458706 PQJ393183:PQJ458706 QAF393183:QAF458706 QKB393183:QKB458706 QTX393183:QTX458706 RDT393183:RDT458706 RNP393183:RNP458706 RXL393183:RXL458706 SHH393183:SHH458706 SRD393183:SRD458706 TAZ393183:TAZ458706 TKV393183:TKV458706 TUR393183:TUR458706 UEN393183:UEN458706 UOJ393183:UOJ458706 UYF393183:UYF458706 VIB393183:VIB458706 VRX393183:VRX458706 WBT393183:WBT458706 WLP393183:WLP458706 WVL393183:WVL458706 D458719:D524242 IZ458719:IZ524242 SV458719:SV524242 ACR458719:ACR524242 AMN458719:AMN524242 AWJ458719:AWJ524242 BGF458719:BGF524242 BQB458719:BQB524242 BZX458719:BZX524242 CJT458719:CJT524242 CTP458719:CTP524242 DDL458719:DDL524242 DNH458719:DNH524242 DXD458719:DXD524242 EGZ458719:EGZ524242 EQV458719:EQV524242 FAR458719:FAR524242 FKN458719:FKN524242 FUJ458719:FUJ524242 GEF458719:GEF524242 GOB458719:GOB524242 GXX458719:GXX524242 HHT458719:HHT524242 HRP458719:HRP524242 IBL458719:IBL524242 ILH458719:ILH524242 IVD458719:IVD524242 JEZ458719:JEZ524242 JOV458719:JOV524242 JYR458719:JYR524242 KIN458719:KIN524242 KSJ458719:KSJ524242 LCF458719:LCF524242 LMB458719:LMB524242 LVX458719:LVX524242 MFT458719:MFT524242 MPP458719:MPP524242 MZL458719:MZL524242 NJH458719:NJH524242 NTD458719:NTD524242 OCZ458719:OCZ524242 OMV458719:OMV524242 OWR458719:OWR524242 PGN458719:PGN524242 PQJ458719:PQJ524242 QAF458719:QAF524242 QKB458719:QKB524242 QTX458719:QTX524242 RDT458719:RDT524242 RNP458719:RNP524242 RXL458719:RXL524242 SHH458719:SHH524242 SRD458719:SRD524242 TAZ458719:TAZ524242 TKV458719:TKV524242 TUR458719:TUR524242 UEN458719:UEN524242 UOJ458719:UOJ524242 UYF458719:UYF524242 VIB458719:VIB524242 VRX458719:VRX524242 WBT458719:WBT524242 WLP458719:WLP524242 WVL458719:WVL524242 D524255:D589778 IZ524255:IZ589778 SV524255:SV589778 ACR524255:ACR589778 AMN524255:AMN589778 AWJ524255:AWJ589778 BGF524255:BGF589778 BQB524255:BQB589778 BZX524255:BZX589778 CJT524255:CJT589778 CTP524255:CTP589778 DDL524255:DDL589778 DNH524255:DNH589778 DXD524255:DXD589778 EGZ524255:EGZ589778 EQV524255:EQV589778 FAR524255:FAR589778 FKN524255:FKN589778 FUJ524255:FUJ589778 GEF524255:GEF589778 GOB524255:GOB589778 GXX524255:GXX589778 HHT524255:HHT589778 HRP524255:HRP589778 IBL524255:IBL589778 ILH524255:ILH589778 IVD524255:IVD589778 JEZ524255:JEZ589778 JOV524255:JOV589778 JYR524255:JYR589778 KIN524255:KIN589778 KSJ524255:KSJ589778 LCF524255:LCF589778 LMB524255:LMB589778 LVX524255:LVX589778 MFT524255:MFT589778 MPP524255:MPP589778 MZL524255:MZL589778 NJH524255:NJH589778 NTD524255:NTD589778 OCZ524255:OCZ589778 OMV524255:OMV589778 OWR524255:OWR589778 PGN524255:PGN589778 PQJ524255:PQJ589778 QAF524255:QAF589778 QKB524255:QKB589778 QTX524255:QTX589778 RDT524255:RDT589778 RNP524255:RNP589778 RXL524255:RXL589778 SHH524255:SHH589778 SRD524255:SRD589778 TAZ524255:TAZ589778 TKV524255:TKV589778 TUR524255:TUR589778 UEN524255:UEN589778 UOJ524255:UOJ589778 UYF524255:UYF589778 VIB524255:VIB589778 VRX524255:VRX589778 WBT524255:WBT589778 WLP524255:WLP589778 WVL524255:WVL589778 D589791:D655314 IZ589791:IZ655314 SV589791:SV655314 ACR589791:ACR655314 AMN589791:AMN655314 AWJ589791:AWJ655314 BGF589791:BGF655314 BQB589791:BQB655314 BZX589791:BZX655314 CJT589791:CJT655314 CTP589791:CTP655314 DDL589791:DDL655314 DNH589791:DNH655314 DXD589791:DXD655314 EGZ589791:EGZ655314 EQV589791:EQV655314 FAR589791:FAR655314 FKN589791:FKN655314 FUJ589791:FUJ655314 GEF589791:GEF655314 GOB589791:GOB655314 GXX589791:GXX655314 HHT589791:HHT655314 HRP589791:HRP655314 IBL589791:IBL655314 ILH589791:ILH655314 IVD589791:IVD655314 JEZ589791:JEZ655314 JOV589791:JOV655314 JYR589791:JYR655314 KIN589791:KIN655314 KSJ589791:KSJ655314 LCF589791:LCF655314 LMB589791:LMB655314 LVX589791:LVX655314 MFT589791:MFT655314 MPP589791:MPP655314 MZL589791:MZL655314 NJH589791:NJH655314 NTD589791:NTD655314 OCZ589791:OCZ655314 OMV589791:OMV655314 OWR589791:OWR655314 PGN589791:PGN655314 PQJ589791:PQJ655314 QAF589791:QAF655314 QKB589791:QKB655314 QTX589791:QTX655314 RDT589791:RDT655314 RNP589791:RNP655314 RXL589791:RXL655314 SHH589791:SHH655314 SRD589791:SRD655314 TAZ589791:TAZ655314 TKV589791:TKV655314 TUR589791:TUR655314 UEN589791:UEN655314 UOJ589791:UOJ655314 UYF589791:UYF655314 VIB589791:VIB655314 VRX589791:VRX655314 WBT589791:WBT655314 WLP589791:WLP655314 WVL589791:WVL655314 D655327:D720850 IZ655327:IZ720850 SV655327:SV720850 ACR655327:ACR720850 AMN655327:AMN720850 AWJ655327:AWJ720850 BGF655327:BGF720850 BQB655327:BQB720850 BZX655327:BZX720850 CJT655327:CJT720850 CTP655327:CTP720850 DDL655327:DDL720850 DNH655327:DNH720850 DXD655327:DXD720850 EGZ655327:EGZ720850 EQV655327:EQV720850 FAR655327:FAR720850 FKN655327:FKN720850 FUJ655327:FUJ720850 GEF655327:GEF720850 GOB655327:GOB720850 GXX655327:GXX720850 HHT655327:HHT720850 HRP655327:HRP720850 IBL655327:IBL720850 ILH655327:ILH720850 IVD655327:IVD720850 JEZ655327:JEZ720850 JOV655327:JOV720850 JYR655327:JYR720850 KIN655327:KIN720850 KSJ655327:KSJ720850 LCF655327:LCF720850 LMB655327:LMB720850 LVX655327:LVX720850 MFT655327:MFT720850 MPP655327:MPP720850 MZL655327:MZL720850 NJH655327:NJH720850 NTD655327:NTD720850 OCZ655327:OCZ720850 OMV655327:OMV720850 OWR655327:OWR720850 PGN655327:PGN720850 PQJ655327:PQJ720850 QAF655327:QAF720850 QKB655327:QKB720850 QTX655327:QTX720850 RDT655327:RDT720850 RNP655327:RNP720850 RXL655327:RXL720850 SHH655327:SHH720850 SRD655327:SRD720850 TAZ655327:TAZ720850 TKV655327:TKV720850 TUR655327:TUR720850 UEN655327:UEN720850 UOJ655327:UOJ720850 UYF655327:UYF720850 VIB655327:VIB720850 VRX655327:VRX720850 WBT655327:WBT720850 WLP655327:WLP720850 WVL655327:WVL720850 D720863:D786386 IZ720863:IZ786386 SV720863:SV786386 ACR720863:ACR786386 AMN720863:AMN786386 AWJ720863:AWJ786386 BGF720863:BGF786386 BQB720863:BQB786386 BZX720863:BZX786386 CJT720863:CJT786386 CTP720863:CTP786386 DDL720863:DDL786386 DNH720863:DNH786386 DXD720863:DXD786386 EGZ720863:EGZ786386 EQV720863:EQV786386 FAR720863:FAR786386 FKN720863:FKN786386 FUJ720863:FUJ786386 GEF720863:GEF786386 GOB720863:GOB786386 GXX720863:GXX786386 HHT720863:HHT786386 HRP720863:HRP786386 IBL720863:IBL786386 ILH720863:ILH786386 IVD720863:IVD786386 JEZ720863:JEZ786386 JOV720863:JOV786386 JYR720863:JYR786386 KIN720863:KIN786386 KSJ720863:KSJ786386 LCF720863:LCF786386 LMB720863:LMB786386 LVX720863:LVX786386 MFT720863:MFT786386 MPP720863:MPP786386 MZL720863:MZL786386 NJH720863:NJH786386 NTD720863:NTD786386 OCZ720863:OCZ786386 OMV720863:OMV786386 OWR720863:OWR786386 PGN720863:PGN786386 PQJ720863:PQJ786386 QAF720863:QAF786386 QKB720863:QKB786386 QTX720863:QTX786386 RDT720863:RDT786386 RNP720863:RNP786386 RXL720863:RXL786386 SHH720863:SHH786386 SRD720863:SRD786386 TAZ720863:TAZ786386 TKV720863:TKV786386 TUR720863:TUR786386 UEN720863:UEN786386 UOJ720863:UOJ786386 UYF720863:UYF786386 VIB720863:VIB786386 VRX720863:VRX786386 WBT720863:WBT786386 WLP720863:WLP786386 WVL720863:WVL786386 D786399:D851922 IZ786399:IZ851922 SV786399:SV851922 ACR786399:ACR851922 AMN786399:AMN851922 AWJ786399:AWJ851922 BGF786399:BGF851922 BQB786399:BQB851922 BZX786399:BZX851922 CJT786399:CJT851922 CTP786399:CTP851922 DDL786399:DDL851922 DNH786399:DNH851922 DXD786399:DXD851922 EGZ786399:EGZ851922 EQV786399:EQV851922 FAR786399:FAR851922 FKN786399:FKN851922 FUJ786399:FUJ851922 GEF786399:GEF851922 GOB786399:GOB851922 GXX786399:GXX851922 HHT786399:HHT851922 HRP786399:HRP851922 IBL786399:IBL851922 ILH786399:ILH851922 IVD786399:IVD851922 JEZ786399:JEZ851922 JOV786399:JOV851922 JYR786399:JYR851922 KIN786399:KIN851922 KSJ786399:KSJ851922 LCF786399:LCF851922 LMB786399:LMB851922 LVX786399:LVX851922 MFT786399:MFT851922 MPP786399:MPP851922 MZL786399:MZL851922 NJH786399:NJH851922 NTD786399:NTD851922 OCZ786399:OCZ851922 OMV786399:OMV851922 OWR786399:OWR851922 PGN786399:PGN851922 PQJ786399:PQJ851922 QAF786399:QAF851922 QKB786399:QKB851922 QTX786399:QTX851922 RDT786399:RDT851922 RNP786399:RNP851922 RXL786399:RXL851922 SHH786399:SHH851922 SRD786399:SRD851922 TAZ786399:TAZ851922 TKV786399:TKV851922 TUR786399:TUR851922 UEN786399:UEN851922 UOJ786399:UOJ851922 UYF786399:UYF851922 VIB786399:VIB851922 VRX786399:VRX851922 WBT786399:WBT851922 WLP786399:WLP851922 WVL786399:WVL851922 D851935:D917458 IZ851935:IZ917458 SV851935:SV917458 ACR851935:ACR917458 AMN851935:AMN917458 AWJ851935:AWJ917458 BGF851935:BGF917458 BQB851935:BQB917458 BZX851935:BZX917458 CJT851935:CJT917458 CTP851935:CTP917458 DDL851935:DDL917458 DNH851935:DNH917458 DXD851935:DXD917458 EGZ851935:EGZ917458 EQV851935:EQV917458 FAR851935:FAR917458 FKN851935:FKN917458 FUJ851935:FUJ917458 GEF851935:GEF917458 GOB851935:GOB917458 GXX851935:GXX917458 HHT851935:HHT917458 HRP851935:HRP917458 IBL851935:IBL917458 ILH851935:ILH917458 IVD851935:IVD917458 JEZ851935:JEZ917458 JOV851935:JOV917458 JYR851935:JYR917458 KIN851935:KIN917458 KSJ851935:KSJ917458 LCF851935:LCF917458 LMB851935:LMB917458 LVX851935:LVX917458 MFT851935:MFT917458 MPP851935:MPP917458 MZL851935:MZL917458 NJH851935:NJH917458 NTD851935:NTD917458 OCZ851935:OCZ917458 OMV851935:OMV917458 OWR851935:OWR917458 PGN851935:PGN917458 PQJ851935:PQJ917458 QAF851935:QAF917458 QKB851935:QKB917458 QTX851935:QTX917458 RDT851935:RDT917458 RNP851935:RNP917458 RXL851935:RXL917458 SHH851935:SHH917458 SRD851935:SRD917458 TAZ851935:TAZ917458 TKV851935:TKV917458 TUR851935:TUR917458 UEN851935:UEN917458 UOJ851935:UOJ917458 UYF851935:UYF917458 VIB851935:VIB917458 VRX851935:VRX917458 WBT851935:WBT917458 WLP851935:WLP917458 WVL851935:WVL917458 D917471:D982994 IZ917471:IZ982994 SV917471:SV982994 ACR917471:ACR982994 AMN917471:AMN982994 AWJ917471:AWJ982994 BGF917471:BGF982994 BQB917471:BQB982994 BZX917471:BZX982994 CJT917471:CJT982994 CTP917471:CTP982994 DDL917471:DDL982994 DNH917471:DNH982994 DXD917471:DXD982994 EGZ917471:EGZ982994 EQV917471:EQV982994 FAR917471:FAR982994 FKN917471:FKN982994 FUJ917471:FUJ982994 GEF917471:GEF982994 GOB917471:GOB982994 GXX917471:GXX982994 HHT917471:HHT982994 HRP917471:HRP982994 IBL917471:IBL982994 ILH917471:ILH982994 IVD917471:IVD982994 JEZ917471:JEZ982994 JOV917471:JOV982994 JYR917471:JYR982994 KIN917471:KIN982994 KSJ917471:KSJ982994 LCF917471:LCF982994 LMB917471:LMB982994 LVX917471:LVX982994 MFT917471:MFT982994 MPP917471:MPP982994 MZL917471:MZL982994 NJH917471:NJH982994 NTD917471:NTD982994 OCZ917471:OCZ982994 OMV917471:OMV982994 OWR917471:OWR982994 PGN917471:PGN982994 PQJ917471:PQJ982994 QAF917471:QAF982994 QKB917471:QKB982994 QTX917471:QTX982994 RDT917471:RDT982994 RNP917471:RNP982994 RXL917471:RXL982994 SHH917471:SHH982994 SRD917471:SRD982994 TAZ917471:TAZ982994 TKV917471:TKV982994 TUR917471:TUR982994 UEN917471:UEN982994 UOJ917471:UOJ982994 UYF917471:UYF982994 VIB917471:VIB982994 VRX917471:VRX982994 WBT917471:WBT982994 WLP917471:WLP982994 WVL917471:WVL982994 D983007:D1048576 IZ983007:IZ1048576 SV983007:SV1048576 ACR983007:ACR1048576 AMN983007:AMN1048576 AWJ983007:AWJ1048576 BGF983007:BGF1048576 BQB983007:BQB1048576 BZX983007:BZX1048576 CJT983007:CJT1048576 CTP983007:CTP1048576 DDL983007:DDL1048576 DNH983007:DNH1048576 DXD983007:DXD1048576 EGZ983007:EGZ1048576 EQV983007:EQV1048576 FAR983007:FAR1048576 FKN983007:FKN1048576 FUJ983007:FUJ1048576 GEF983007:GEF1048576 GOB983007:GOB1048576 GXX983007:GXX1048576 HHT983007:HHT1048576 HRP983007:HRP1048576 IBL983007:IBL1048576 ILH983007:ILH1048576 IVD983007:IVD1048576 JEZ983007:JEZ1048576 JOV983007:JOV1048576 JYR983007:JYR1048576 KIN983007:KIN1048576 KSJ983007:KSJ1048576 LCF983007:LCF1048576 LMB983007:LMB1048576 LVX983007:LVX1048576 MFT983007:MFT1048576 MPP983007:MPP1048576 MZL983007:MZL1048576 NJH983007:NJH1048576 NTD983007:NTD1048576 OCZ983007:OCZ1048576 OMV983007:OMV1048576 OWR983007:OWR1048576 PGN983007:PGN1048576 PQJ983007:PQJ1048576 QAF983007:QAF1048576 QKB983007:QKB1048576 QTX983007:QTX1048576 RDT983007:RDT1048576 RNP983007:RNP1048576 RXL983007:RXL1048576 SHH983007:SHH1048576 SRD983007:SRD1048576 TAZ983007:TAZ1048576 TKV983007:TKV1048576 TUR983007:TUR1048576 UEN983007:UEN1048576 UOJ983007:UOJ1048576 UYF983007:UYF1048576 VIB983007:VIB1048576 VRX983007:VRX1048576 WBT983007:WBT1048576 WLP983007:WLP1048576 WVL983007:WVL1048576 D363 D379 D374 D369:D370 D366 D13:D14 D18:D21 D25:D26 D29:D30 D33:D38 D42:D51 D55:D60 D63:D64 D67:D69 D72 D80:D83 D87:D92 D96:D97 D104:D105 D109:D113 D117:D119 D122 D127:D131 D136:D137 D140:D141 D145 D149:D150 D154 D158 D162 D165 D169:D171 D174 D180 D184 D188 D191 D197 D201:D203 D206 D214 D217:D218 D223:D226 D233 D235 D238 D241 WLP13:WLP65490 WBT13:WBT65490 VRX13:VRX65490 VIB13:VIB65490 UYF13:UYF65490 UOJ13:UOJ65490 UEN13:UEN65490 TUR13:TUR65490 TKV13:TKV65490 TAZ13:TAZ65490 SRD13:SRD65490 SHH13:SHH65490 RXL13:RXL65490 RNP13:RNP65490 RDT13:RDT65490 QTX13:QTX65490 QKB13:QKB65490 QAF13:QAF65490 PQJ13:PQJ65490 PGN13:PGN65490 OWR13:OWR65490 OMV13:OMV65490 OCZ13:OCZ65490 NTD13:NTD65490 NJH13:NJH65490 MZL13:MZL65490 MPP13:MPP65490 MFT13:MFT65490 LVX13:LVX65490 LMB13:LMB65490 LCF13:LCF65490 KSJ13:KSJ65490 KIN13:KIN65490 JYR13:JYR65490 JOV13:JOV65490 JEZ13:JEZ65490 IVD13:IVD65490 ILH13:ILH65490 IBL13:IBL65490 HRP13:HRP65490 HHT13:HHT65490 GXX13:GXX65490 GOB13:GOB65490 GEF13:GEF65490 FUJ13:FUJ65490 FKN13:FKN65490 FAR13:FAR65490 EQV13:EQV65490 EGZ13:EGZ65490 DXD13:DXD65490 DNH13:DNH65490 DDL13:DDL65490 CTP13:CTP65490 CJT13:CJT65490 BZX13:BZX65490 BQB13:BQB65490 BGF13:BGF65490 AWJ13:AWJ65490 AMN13:AMN65490 ACR13:ACR65490 SV13:SV65490 IZ13:IZ65490 WVL13:WVL65490 D244 D248 D251 D254:D255 D257 D260 D263 D266 D268 D271 D274 D277 D280 D283 D286 D289 D293 D297 D301 D304:D305 D307 D311 D313 D317 D322 D327 D332 D337 D342 D347 D351 D355 D360 D384:D385 D388 D393 D397 D401 D404 D407 D411:D65490"/>
    <dataValidation allowBlank="1" showInputMessage="1" showErrorMessage="1" prompt="Breadth" sqref="F65503:F131026 JB65503:JB131026 SX65503:SX131026 ACT65503:ACT131026 AMP65503:AMP131026 AWL65503:AWL131026 BGH65503:BGH131026 BQD65503:BQD131026 BZZ65503:BZZ131026 CJV65503:CJV131026 CTR65503:CTR131026 DDN65503:DDN131026 DNJ65503:DNJ131026 DXF65503:DXF131026 EHB65503:EHB131026 EQX65503:EQX131026 FAT65503:FAT131026 FKP65503:FKP131026 FUL65503:FUL131026 GEH65503:GEH131026 GOD65503:GOD131026 GXZ65503:GXZ131026 HHV65503:HHV131026 HRR65503:HRR131026 IBN65503:IBN131026 ILJ65503:ILJ131026 IVF65503:IVF131026 JFB65503:JFB131026 JOX65503:JOX131026 JYT65503:JYT131026 KIP65503:KIP131026 KSL65503:KSL131026 LCH65503:LCH131026 LMD65503:LMD131026 LVZ65503:LVZ131026 MFV65503:MFV131026 MPR65503:MPR131026 MZN65503:MZN131026 NJJ65503:NJJ131026 NTF65503:NTF131026 ODB65503:ODB131026 OMX65503:OMX131026 OWT65503:OWT131026 PGP65503:PGP131026 PQL65503:PQL131026 QAH65503:QAH131026 QKD65503:QKD131026 QTZ65503:QTZ131026 RDV65503:RDV131026 RNR65503:RNR131026 RXN65503:RXN131026 SHJ65503:SHJ131026 SRF65503:SRF131026 TBB65503:TBB131026 TKX65503:TKX131026 TUT65503:TUT131026 UEP65503:UEP131026 UOL65503:UOL131026 UYH65503:UYH131026 VID65503:VID131026 VRZ65503:VRZ131026 WBV65503:WBV131026 WLR65503:WLR131026 WVN65503:WVN131026 F131039:F196562 JB131039:JB196562 SX131039:SX196562 ACT131039:ACT196562 AMP131039:AMP196562 AWL131039:AWL196562 BGH131039:BGH196562 BQD131039:BQD196562 BZZ131039:BZZ196562 CJV131039:CJV196562 CTR131039:CTR196562 DDN131039:DDN196562 DNJ131039:DNJ196562 DXF131039:DXF196562 EHB131039:EHB196562 EQX131039:EQX196562 FAT131039:FAT196562 FKP131039:FKP196562 FUL131039:FUL196562 GEH131039:GEH196562 GOD131039:GOD196562 GXZ131039:GXZ196562 HHV131039:HHV196562 HRR131039:HRR196562 IBN131039:IBN196562 ILJ131039:ILJ196562 IVF131039:IVF196562 JFB131039:JFB196562 JOX131039:JOX196562 JYT131039:JYT196562 KIP131039:KIP196562 KSL131039:KSL196562 LCH131039:LCH196562 LMD131039:LMD196562 LVZ131039:LVZ196562 MFV131039:MFV196562 MPR131039:MPR196562 MZN131039:MZN196562 NJJ131039:NJJ196562 NTF131039:NTF196562 ODB131039:ODB196562 OMX131039:OMX196562 OWT131039:OWT196562 PGP131039:PGP196562 PQL131039:PQL196562 QAH131039:QAH196562 QKD131039:QKD196562 QTZ131039:QTZ196562 RDV131039:RDV196562 RNR131039:RNR196562 RXN131039:RXN196562 SHJ131039:SHJ196562 SRF131039:SRF196562 TBB131039:TBB196562 TKX131039:TKX196562 TUT131039:TUT196562 UEP131039:UEP196562 UOL131039:UOL196562 UYH131039:UYH196562 VID131039:VID196562 VRZ131039:VRZ196562 WBV131039:WBV196562 WLR131039:WLR196562 WVN131039:WVN196562 F196575:F262098 JB196575:JB262098 SX196575:SX262098 ACT196575:ACT262098 AMP196575:AMP262098 AWL196575:AWL262098 BGH196575:BGH262098 BQD196575:BQD262098 BZZ196575:BZZ262098 CJV196575:CJV262098 CTR196575:CTR262098 DDN196575:DDN262098 DNJ196575:DNJ262098 DXF196575:DXF262098 EHB196575:EHB262098 EQX196575:EQX262098 FAT196575:FAT262098 FKP196575:FKP262098 FUL196575:FUL262098 GEH196575:GEH262098 GOD196575:GOD262098 GXZ196575:GXZ262098 HHV196575:HHV262098 HRR196575:HRR262098 IBN196575:IBN262098 ILJ196575:ILJ262098 IVF196575:IVF262098 JFB196575:JFB262098 JOX196575:JOX262098 JYT196575:JYT262098 KIP196575:KIP262098 KSL196575:KSL262098 LCH196575:LCH262098 LMD196575:LMD262098 LVZ196575:LVZ262098 MFV196575:MFV262098 MPR196575:MPR262098 MZN196575:MZN262098 NJJ196575:NJJ262098 NTF196575:NTF262098 ODB196575:ODB262098 OMX196575:OMX262098 OWT196575:OWT262098 PGP196575:PGP262098 PQL196575:PQL262098 QAH196575:QAH262098 QKD196575:QKD262098 QTZ196575:QTZ262098 RDV196575:RDV262098 RNR196575:RNR262098 RXN196575:RXN262098 SHJ196575:SHJ262098 SRF196575:SRF262098 TBB196575:TBB262098 TKX196575:TKX262098 TUT196575:TUT262098 UEP196575:UEP262098 UOL196575:UOL262098 UYH196575:UYH262098 VID196575:VID262098 VRZ196575:VRZ262098 WBV196575:WBV262098 WLR196575:WLR262098 WVN196575:WVN262098 F262111:F327634 JB262111:JB327634 SX262111:SX327634 ACT262111:ACT327634 AMP262111:AMP327634 AWL262111:AWL327634 BGH262111:BGH327634 BQD262111:BQD327634 BZZ262111:BZZ327634 CJV262111:CJV327634 CTR262111:CTR327634 DDN262111:DDN327634 DNJ262111:DNJ327634 DXF262111:DXF327634 EHB262111:EHB327634 EQX262111:EQX327634 FAT262111:FAT327634 FKP262111:FKP327634 FUL262111:FUL327634 GEH262111:GEH327634 GOD262111:GOD327634 GXZ262111:GXZ327634 HHV262111:HHV327634 HRR262111:HRR327634 IBN262111:IBN327634 ILJ262111:ILJ327634 IVF262111:IVF327634 JFB262111:JFB327634 JOX262111:JOX327634 JYT262111:JYT327634 KIP262111:KIP327634 KSL262111:KSL327634 LCH262111:LCH327634 LMD262111:LMD327634 LVZ262111:LVZ327634 MFV262111:MFV327634 MPR262111:MPR327634 MZN262111:MZN327634 NJJ262111:NJJ327634 NTF262111:NTF327634 ODB262111:ODB327634 OMX262111:OMX327634 OWT262111:OWT327634 PGP262111:PGP327634 PQL262111:PQL327634 QAH262111:QAH327634 QKD262111:QKD327634 QTZ262111:QTZ327634 RDV262111:RDV327634 RNR262111:RNR327634 RXN262111:RXN327634 SHJ262111:SHJ327634 SRF262111:SRF327634 TBB262111:TBB327634 TKX262111:TKX327634 TUT262111:TUT327634 UEP262111:UEP327634 UOL262111:UOL327634 UYH262111:UYH327634 VID262111:VID327634 VRZ262111:VRZ327634 WBV262111:WBV327634 WLR262111:WLR327634 WVN262111:WVN327634 F327647:F393170 JB327647:JB393170 SX327647:SX393170 ACT327647:ACT393170 AMP327647:AMP393170 AWL327647:AWL393170 BGH327647:BGH393170 BQD327647:BQD393170 BZZ327647:BZZ393170 CJV327647:CJV393170 CTR327647:CTR393170 DDN327647:DDN393170 DNJ327647:DNJ393170 DXF327647:DXF393170 EHB327647:EHB393170 EQX327647:EQX393170 FAT327647:FAT393170 FKP327647:FKP393170 FUL327647:FUL393170 GEH327647:GEH393170 GOD327647:GOD393170 GXZ327647:GXZ393170 HHV327647:HHV393170 HRR327647:HRR393170 IBN327647:IBN393170 ILJ327647:ILJ393170 IVF327647:IVF393170 JFB327647:JFB393170 JOX327647:JOX393170 JYT327647:JYT393170 KIP327647:KIP393170 KSL327647:KSL393170 LCH327647:LCH393170 LMD327647:LMD393170 LVZ327647:LVZ393170 MFV327647:MFV393170 MPR327647:MPR393170 MZN327647:MZN393170 NJJ327647:NJJ393170 NTF327647:NTF393170 ODB327647:ODB393170 OMX327647:OMX393170 OWT327647:OWT393170 PGP327647:PGP393170 PQL327647:PQL393170 QAH327647:QAH393170 QKD327647:QKD393170 QTZ327647:QTZ393170 RDV327647:RDV393170 RNR327647:RNR393170 RXN327647:RXN393170 SHJ327647:SHJ393170 SRF327647:SRF393170 TBB327647:TBB393170 TKX327647:TKX393170 TUT327647:TUT393170 UEP327647:UEP393170 UOL327647:UOL393170 UYH327647:UYH393170 VID327647:VID393170 VRZ327647:VRZ393170 WBV327647:WBV393170 WLR327647:WLR393170 WVN327647:WVN393170 F393183:F458706 JB393183:JB458706 SX393183:SX458706 ACT393183:ACT458706 AMP393183:AMP458706 AWL393183:AWL458706 BGH393183:BGH458706 BQD393183:BQD458706 BZZ393183:BZZ458706 CJV393183:CJV458706 CTR393183:CTR458706 DDN393183:DDN458706 DNJ393183:DNJ458706 DXF393183:DXF458706 EHB393183:EHB458706 EQX393183:EQX458706 FAT393183:FAT458706 FKP393183:FKP458706 FUL393183:FUL458706 GEH393183:GEH458706 GOD393183:GOD458706 GXZ393183:GXZ458706 HHV393183:HHV458706 HRR393183:HRR458706 IBN393183:IBN458706 ILJ393183:ILJ458706 IVF393183:IVF458706 JFB393183:JFB458706 JOX393183:JOX458706 JYT393183:JYT458706 KIP393183:KIP458706 KSL393183:KSL458706 LCH393183:LCH458706 LMD393183:LMD458706 LVZ393183:LVZ458706 MFV393183:MFV458706 MPR393183:MPR458706 MZN393183:MZN458706 NJJ393183:NJJ458706 NTF393183:NTF458706 ODB393183:ODB458706 OMX393183:OMX458706 OWT393183:OWT458706 PGP393183:PGP458706 PQL393183:PQL458706 QAH393183:QAH458706 QKD393183:QKD458706 QTZ393183:QTZ458706 RDV393183:RDV458706 RNR393183:RNR458706 RXN393183:RXN458706 SHJ393183:SHJ458706 SRF393183:SRF458706 TBB393183:TBB458706 TKX393183:TKX458706 TUT393183:TUT458706 UEP393183:UEP458706 UOL393183:UOL458706 UYH393183:UYH458706 VID393183:VID458706 VRZ393183:VRZ458706 WBV393183:WBV458706 WLR393183:WLR458706 WVN393183:WVN458706 F458719:F524242 JB458719:JB524242 SX458719:SX524242 ACT458719:ACT524242 AMP458719:AMP524242 AWL458719:AWL524242 BGH458719:BGH524242 BQD458719:BQD524242 BZZ458719:BZZ524242 CJV458719:CJV524242 CTR458719:CTR524242 DDN458719:DDN524242 DNJ458719:DNJ524242 DXF458719:DXF524242 EHB458719:EHB524242 EQX458719:EQX524242 FAT458719:FAT524242 FKP458719:FKP524242 FUL458719:FUL524242 GEH458719:GEH524242 GOD458719:GOD524242 GXZ458719:GXZ524242 HHV458719:HHV524242 HRR458719:HRR524242 IBN458719:IBN524242 ILJ458719:ILJ524242 IVF458719:IVF524242 JFB458719:JFB524242 JOX458719:JOX524242 JYT458719:JYT524242 KIP458719:KIP524242 KSL458719:KSL524242 LCH458719:LCH524242 LMD458719:LMD524242 LVZ458719:LVZ524242 MFV458719:MFV524242 MPR458719:MPR524242 MZN458719:MZN524242 NJJ458719:NJJ524242 NTF458719:NTF524242 ODB458719:ODB524242 OMX458719:OMX524242 OWT458719:OWT524242 PGP458719:PGP524242 PQL458719:PQL524242 QAH458719:QAH524242 QKD458719:QKD524242 QTZ458719:QTZ524242 RDV458719:RDV524242 RNR458719:RNR524242 RXN458719:RXN524242 SHJ458719:SHJ524242 SRF458719:SRF524242 TBB458719:TBB524242 TKX458719:TKX524242 TUT458719:TUT524242 UEP458719:UEP524242 UOL458719:UOL524242 UYH458719:UYH524242 VID458719:VID524242 VRZ458719:VRZ524242 WBV458719:WBV524242 WLR458719:WLR524242 WVN458719:WVN524242 F524255:F589778 JB524255:JB589778 SX524255:SX589778 ACT524255:ACT589778 AMP524255:AMP589778 AWL524255:AWL589778 BGH524255:BGH589778 BQD524255:BQD589778 BZZ524255:BZZ589778 CJV524255:CJV589778 CTR524255:CTR589778 DDN524255:DDN589778 DNJ524255:DNJ589778 DXF524255:DXF589778 EHB524255:EHB589778 EQX524255:EQX589778 FAT524255:FAT589778 FKP524255:FKP589778 FUL524255:FUL589778 GEH524255:GEH589778 GOD524255:GOD589778 GXZ524255:GXZ589778 HHV524255:HHV589778 HRR524255:HRR589778 IBN524255:IBN589778 ILJ524255:ILJ589778 IVF524255:IVF589778 JFB524255:JFB589778 JOX524255:JOX589778 JYT524255:JYT589778 KIP524255:KIP589778 KSL524255:KSL589778 LCH524255:LCH589778 LMD524255:LMD589778 LVZ524255:LVZ589778 MFV524255:MFV589778 MPR524255:MPR589778 MZN524255:MZN589778 NJJ524255:NJJ589778 NTF524255:NTF589778 ODB524255:ODB589778 OMX524255:OMX589778 OWT524255:OWT589778 PGP524255:PGP589778 PQL524255:PQL589778 QAH524255:QAH589778 QKD524255:QKD589778 QTZ524255:QTZ589778 RDV524255:RDV589778 RNR524255:RNR589778 RXN524255:RXN589778 SHJ524255:SHJ589778 SRF524255:SRF589778 TBB524255:TBB589778 TKX524255:TKX589778 TUT524255:TUT589778 UEP524255:UEP589778 UOL524255:UOL589778 UYH524255:UYH589778 VID524255:VID589778 VRZ524255:VRZ589778 WBV524255:WBV589778 WLR524255:WLR589778 WVN524255:WVN589778 F589791:F655314 JB589791:JB655314 SX589791:SX655314 ACT589791:ACT655314 AMP589791:AMP655314 AWL589791:AWL655314 BGH589791:BGH655314 BQD589791:BQD655314 BZZ589791:BZZ655314 CJV589791:CJV655314 CTR589791:CTR655314 DDN589791:DDN655314 DNJ589791:DNJ655314 DXF589791:DXF655314 EHB589791:EHB655314 EQX589791:EQX655314 FAT589791:FAT655314 FKP589791:FKP655314 FUL589791:FUL655314 GEH589791:GEH655314 GOD589791:GOD655314 GXZ589791:GXZ655314 HHV589791:HHV655314 HRR589791:HRR655314 IBN589791:IBN655314 ILJ589791:ILJ655314 IVF589791:IVF655314 JFB589791:JFB655314 JOX589791:JOX655314 JYT589791:JYT655314 KIP589791:KIP655314 KSL589791:KSL655314 LCH589791:LCH655314 LMD589791:LMD655314 LVZ589791:LVZ655314 MFV589791:MFV655314 MPR589791:MPR655314 MZN589791:MZN655314 NJJ589791:NJJ655314 NTF589791:NTF655314 ODB589791:ODB655314 OMX589791:OMX655314 OWT589791:OWT655314 PGP589791:PGP655314 PQL589791:PQL655314 QAH589791:QAH655314 QKD589791:QKD655314 QTZ589791:QTZ655314 RDV589791:RDV655314 RNR589791:RNR655314 RXN589791:RXN655314 SHJ589791:SHJ655314 SRF589791:SRF655314 TBB589791:TBB655314 TKX589791:TKX655314 TUT589791:TUT655314 UEP589791:UEP655314 UOL589791:UOL655314 UYH589791:UYH655314 VID589791:VID655314 VRZ589791:VRZ655314 WBV589791:WBV655314 WLR589791:WLR655314 WVN589791:WVN655314 F655327:F720850 JB655327:JB720850 SX655327:SX720850 ACT655327:ACT720850 AMP655327:AMP720850 AWL655327:AWL720850 BGH655327:BGH720850 BQD655327:BQD720850 BZZ655327:BZZ720850 CJV655327:CJV720850 CTR655327:CTR720850 DDN655327:DDN720850 DNJ655327:DNJ720850 DXF655327:DXF720850 EHB655327:EHB720850 EQX655327:EQX720850 FAT655327:FAT720850 FKP655327:FKP720850 FUL655327:FUL720850 GEH655327:GEH720850 GOD655327:GOD720850 GXZ655327:GXZ720850 HHV655327:HHV720850 HRR655327:HRR720850 IBN655327:IBN720850 ILJ655327:ILJ720850 IVF655327:IVF720850 JFB655327:JFB720850 JOX655327:JOX720850 JYT655327:JYT720850 KIP655327:KIP720850 KSL655327:KSL720850 LCH655327:LCH720850 LMD655327:LMD720850 LVZ655327:LVZ720850 MFV655327:MFV720850 MPR655327:MPR720850 MZN655327:MZN720850 NJJ655327:NJJ720850 NTF655327:NTF720850 ODB655327:ODB720850 OMX655327:OMX720850 OWT655327:OWT720850 PGP655327:PGP720850 PQL655327:PQL720850 QAH655327:QAH720850 QKD655327:QKD720850 QTZ655327:QTZ720850 RDV655327:RDV720850 RNR655327:RNR720850 RXN655327:RXN720850 SHJ655327:SHJ720850 SRF655327:SRF720850 TBB655327:TBB720850 TKX655327:TKX720850 TUT655327:TUT720850 UEP655327:UEP720850 UOL655327:UOL720850 UYH655327:UYH720850 VID655327:VID720850 VRZ655327:VRZ720850 WBV655327:WBV720850 WLR655327:WLR720850 WVN655327:WVN720850 F720863:F786386 JB720863:JB786386 SX720863:SX786386 ACT720863:ACT786386 AMP720863:AMP786386 AWL720863:AWL786386 BGH720863:BGH786386 BQD720863:BQD786386 BZZ720863:BZZ786386 CJV720863:CJV786386 CTR720863:CTR786386 DDN720863:DDN786386 DNJ720863:DNJ786386 DXF720863:DXF786386 EHB720863:EHB786386 EQX720863:EQX786386 FAT720863:FAT786386 FKP720863:FKP786386 FUL720863:FUL786386 GEH720863:GEH786386 GOD720863:GOD786386 GXZ720863:GXZ786386 HHV720863:HHV786386 HRR720863:HRR786386 IBN720863:IBN786386 ILJ720863:ILJ786386 IVF720863:IVF786386 JFB720863:JFB786386 JOX720863:JOX786386 JYT720863:JYT786386 KIP720863:KIP786386 KSL720863:KSL786386 LCH720863:LCH786386 LMD720863:LMD786386 LVZ720863:LVZ786386 MFV720863:MFV786386 MPR720863:MPR786386 MZN720863:MZN786386 NJJ720863:NJJ786386 NTF720863:NTF786386 ODB720863:ODB786386 OMX720863:OMX786386 OWT720863:OWT786386 PGP720863:PGP786386 PQL720863:PQL786386 QAH720863:QAH786386 QKD720863:QKD786386 QTZ720863:QTZ786386 RDV720863:RDV786386 RNR720863:RNR786386 RXN720863:RXN786386 SHJ720863:SHJ786386 SRF720863:SRF786386 TBB720863:TBB786386 TKX720863:TKX786386 TUT720863:TUT786386 UEP720863:UEP786386 UOL720863:UOL786386 UYH720863:UYH786386 VID720863:VID786386 VRZ720863:VRZ786386 WBV720863:WBV786386 WLR720863:WLR786386 WVN720863:WVN786386 F786399:F851922 JB786399:JB851922 SX786399:SX851922 ACT786399:ACT851922 AMP786399:AMP851922 AWL786399:AWL851922 BGH786399:BGH851922 BQD786399:BQD851922 BZZ786399:BZZ851922 CJV786399:CJV851922 CTR786399:CTR851922 DDN786399:DDN851922 DNJ786399:DNJ851922 DXF786399:DXF851922 EHB786399:EHB851922 EQX786399:EQX851922 FAT786399:FAT851922 FKP786399:FKP851922 FUL786399:FUL851922 GEH786399:GEH851922 GOD786399:GOD851922 GXZ786399:GXZ851922 HHV786399:HHV851922 HRR786399:HRR851922 IBN786399:IBN851922 ILJ786399:ILJ851922 IVF786399:IVF851922 JFB786399:JFB851922 JOX786399:JOX851922 JYT786399:JYT851922 KIP786399:KIP851922 KSL786399:KSL851922 LCH786399:LCH851922 LMD786399:LMD851922 LVZ786399:LVZ851922 MFV786399:MFV851922 MPR786399:MPR851922 MZN786399:MZN851922 NJJ786399:NJJ851922 NTF786399:NTF851922 ODB786399:ODB851922 OMX786399:OMX851922 OWT786399:OWT851922 PGP786399:PGP851922 PQL786399:PQL851922 QAH786399:QAH851922 QKD786399:QKD851922 QTZ786399:QTZ851922 RDV786399:RDV851922 RNR786399:RNR851922 RXN786399:RXN851922 SHJ786399:SHJ851922 SRF786399:SRF851922 TBB786399:TBB851922 TKX786399:TKX851922 TUT786399:TUT851922 UEP786399:UEP851922 UOL786399:UOL851922 UYH786399:UYH851922 VID786399:VID851922 VRZ786399:VRZ851922 WBV786399:WBV851922 WLR786399:WLR851922 WVN786399:WVN851922 F851935:F917458 JB851935:JB917458 SX851935:SX917458 ACT851935:ACT917458 AMP851935:AMP917458 AWL851935:AWL917458 BGH851935:BGH917458 BQD851935:BQD917458 BZZ851935:BZZ917458 CJV851935:CJV917458 CTR851935:CTR917458 DDN851935:DDN917458 DNJ851935:DNJ917458 DXF851935:DXF917458 EHB851935:EHB917458 EQX851935:EQX917458 FAT851935:FAT917458 FKP851935:FKP917458 FUL851935:FUL917458 GEH851935:GEH917458 GOD851935:GOD917458 GXZ851935:GXZ917458 HHV851935:HHV917458 HRR851935:HRR917458 IBN851935:IBN917458 ILJ851935:ILJ917458 IVF851935:IVF917458 JFB851935:JFB917458 JOX851935:JOX917458 JYT851935:JYT917458 KIP851935:KIP917458 KSL851935:KSL917458 LCH851935:LCH917458 LMD851935:LMD917458 LVZ851935:LVZ917458 MFV851935:MFV917458 MPR851935:MPR917458 MZN851935:MZN917458 NJJ851935:NJJ917458 NTF851935:NTF917458 ODB851935:ODB917458 OMX851935:OMX917458 OWT851935:OWT917458 PGP851935:PGP917458 PQL851935:PQL917458 QAH851935:QAH917458 QKD851935:QKD917458 QTZ851935:QTZ917458 RDV851935:RDV917458 RNR851935:RNR917458 RXN851935:RXN917458 SHJ851935:SHJ917458 SRF851935:SRF917458 TBB851935:TBB917458 TKX851935:TKX917458 TUT851935:TUT917458 UEP851935:UEP917458 UOL851935:UOL917458 UYH851935:UYH917458 VID851935:VID917458 VRZ851935:VRZ917458 WBV851935:WBV917458 WLR851935:WLR917458 WVN851935:WVN917458 F917471:F982994 JB917471:JB982994 SX917471:SX982994 ACT917471:ACT982994 AMP917471:AMP982994 AWL917471:AWL982994 BGH917471:BGH982994 BQD917471:BQD982994 BZZ917471:BZZ982994 CJV917471:CJV982994 CTR917471:CTR982994 DDN917471:DDN982994 DNJ917471:DNJ982994 DXF917471:DXF982994 EHB917471:EHB982994 EQX917471:EQX982994 FAT917471:FAT982994 FKP917471:FKP982994 FUL917471:FUL982994 GEH917471:GEH982994 GOD917471:GOD982994 GXZ917471:GXZ982994 HHV917471:HHV982994 HRR917471:HRR982994 IBN917471:IBN982994 ILJ917471:ILJ982994 IVF917471:IVF982994 JFB917471:JFB982994 JOX917471:JOX982994 JYT917471:JYT982994 KIP917471:KIP982994 KSL917471:KSL982994 LCH917471:LCH982994 LMD917471:LMD982994 LVZ917471:LVZ982994 MFV917471:MFV982994 MPR917471:MPR982994 MZN917471:MZN982994 NJJ917471:NJJ982994 NTF917471:NTF982994 ODB917471:ODB982994 OMX917471:OMX982994 OWT917471:OWT982994 PGP917471:PGP982994 PQL917471:PQL982994 QAH917471:QAH982994 QKD917471:QKD982994 QTZ917471:QTZ982994 RDV917471:RDV982994 RNR917471:RNR982994 RXN917471:RXN982994 SHJ917471:SHJ982994 SRF917471:SRF982994 TBB917471:TBB982994 TKX917471:TKX982994 TUT917471:TUT982994 UEP917471:UEP982994 UOL917471:UOL982994 UYH917471:UYH982994 VID917471:VID982994 VRZ917471:VRZ982994 WBV917471:WBV982994 WLR917471:WLR982994 WVN917471:WVN982994 F983007:F1048576 JB983007:JB1048576 SX983007:SX1048576 ACT983007:ACT1048576 AMP983007:AMP1048576 AWL983007:AWL1048576 BGH983007:BGH1048576 BQD983007:BQD1048576 BZZ983007:BZZ1048576 CJV983007:CJV1048576 CTR983007:CTR1048576 DDN983007:DDN1048576 DNJ983007:DNJ1048576 DXF983007:DXF1048576 EHB983007:EHB1048576 EQX983007:EQX1048576 FAT983007:FAT1048576 FKP983007:FKP1048576 FUL983007:FUL1048576 GEH983007:GEH1048576 GOD983007:GOD1048576 GXZ983007:GXZ1048576 HHV983007:HHV1048576 HRR983007:HRR1048576 IBN983007:IBN1048576 ILJ983007:ILJ1048576 IVF983007:IVF1048576 JFB983007:JFB1048576 JOX983007:JOX1048576 JYT983007:JYT1048576 KIP983007:KIP1048576 KSL983007:KSL1048576 LCH983007:LCH1048576 LMD983007:LMD1048576 LVZ983007:LVZ1048576 MFV983007:MFV1048576 MPR983007:MPR1048576 MZN983007:MZN1048576 NJJ983007:NJJ1048576 NTF983007:NTF1048576 ODB983007:ODB1048576 OMX983007:OMX1048576 OWT983007:OWT1048576 PGP983007:PGP1048576 PQL983007:PQL1048576 QAH983007:QAH1048576 QKD983007:QKD1048576 QTZ983007:QTZ1048576 RDV983007:RDV1048576 RNR983007:RNR1048576 RXN983007:RXN1048576 SHJ983007:SHJ1048576 SRF983007:SRF1048576 TBB983007:TBB1048576 TKX983007:TKX1048576 TUT983007:TUT1048576 UEP983007:UEP1048576 UOL983007:UOL1048576 UYH983007:UYH1048576 VID983007:VID1048576 VRZ983007:VRZ1048576 WBV983007:WBV1048576 WLR983007:WLR1048576 WVN983007:WVN1048576 F363 F379 F374 F369:F370 F366 F13:F14 F18:F21 F25:F26 F29:F30 F33:F38 F42:F51 F55:F60 F63:F64 F67:F69 F72 F80:F83 F87:F92 F96:F97 F104:F105 F109:F113 F117:F119 F122 F127:F131 F136:F137 F140:F141 F145 F149:F150 F154 F158 F162 F165 F169:F171 F174 F180 F184 F188 F191 F197 F201:F203 F206 F214 F217:F218 F223:F226 F233 F235 F238 F241 WLR13:WLR65490 WBV13:WBV65490 VRZ13:VRZ65490 VID13:VID65490 UYH13:UYH65490 UOL13:UOL65490 UEP13:UEP65490 TUT13:TUT65490 TKX13:TKX65490 TBB13:TBB65490 SRF13:SRF65490 SHJ13:SHJ65490 RXN13:RXN65490 RNR13:RNR65490 RDV13:RDV65490 QTZ13:QTZ65490 QKD13:QKD65490 QAH13:QAH65490 PQL13:PQL65490 PGP13:PGP65490 OWT13:OWT65490 OMX13:OMX65490 ODB13:ODB65490 NTF13:NTF65490 NJJ13:NJJ65490 MZN13:MZN65490 MPR13:MPR65490 MFV13:MFV65490 LVZ13:LVZ65490 LMD13:LMD65490 LCH13:LCH65490 KSL13:KSL65490 KIP13:KIP65490 JYT13:JYT65490 JOX13:JOX65490 JFB13:JFB65490 IVF13:IVF65490 ILJ13:ILJ65490 IBN13:IBN65490 HRR13:HRR65490 HHV13:HHV65490 GXZ13:GXZ65490 GOD13:GOD65490 GEH13:GEH65490 FUL13:FUL65490 FKP13:FKP65490 FAT13:FAT65490 EQX13:EQX65490 EHB13:EHB65490 DXF13:DXF65490 DNJ13:DNJ65490 DDN13:DDN65490 CTR13:CTR65490 CJV13:CJV65490 BZZ13:BZZ65490 BQD13:BQD65490 BGH13:BGH65490 AWL13:AWL65490 AMP13:AMP65490 ACT13:ACT65490 SX13:SX65490 JB13:JB65490 WVN13:WVN65490 F244 F248 F251 F254:F255 F257 F260 F263 F266 F268 F271 F274 F277 F280 F283 F286 F289 F293 F297 F301 F304:F305 F307 F311 F313 F317 F322 F327 F332 F337 F342 F347 F351 F355 F360 F384:F385 F388 F393 F397 F401 F404 F407 F411:F65490"/>
    <dataValidation allowBlank="1" showInputMessage="1" showErrorMessage="1" prompt="Height" sqref="G65503:G131026 JC65503:JC131026 SY65503:SY131026 ACU65503:ACU131026 AMQ65503:AMQ131026 AWM65503:AWM131026 BGI65503:BGI131026 BQE65503:BQE131026 CAA65503:CAA131026 CJW65503:CJW131026 CTS65503:CTS131026 DDO65503:DDO131026 DNK65503:DNK131026 DXG65503:DXG131026 EHC65503:EHC131026 EQY65503:EQY131026 FAU65503:FAU131026 FKQ65503:FKQ131026 FUM65503:FUM131026 GEI65503:GEI131026 GOE65503:GOE131026 GYA65503:GYA131026 HHW65503:HHW131026 HRS65503:HRS131026 IBO65503:IBO131026 ILK65503:ILK131026 IVG65503:IVG131026 JFC65503:JFC131026 JOY65503:JOY131026 JYU65503:JYU131026 KIQ65503:KIQ131026 KSM65503:KSM131026 LCI65503:LCI131026 LME65503:LME131026 LWA65503:LWA131026 MFW65503:MFW131026 MPS65503:MPS131026 MZO65503:MZO131026 NJK65503:NJK131026 NTG65503:NTG131026 ODC65503:ODC131026 OMY65503:OMY131026 OWU65503:OWU131026 PGQ65503:PGQ131026 PQM65503:PQM131026 QAI65503:QAI131026 QKE65503:QKE131026 QUA65503:QUA131026 RDW65503:RDW131026 RNS65503:RNS131026 RXO65503:RXO131026 SHK65503:SHK131026 SRG65503:SRG131026 TBC65503:TBC131026 TKY65503:TKY131026 TUU65503:TUU131026 UEQ65503:UEQ131026 UOM65503:UOM131026 UYI65503:UYI131026 VIE65503:VIE131026 VSA65503:VSA131026 WBW65503:WBW131026 WLS65503:WLS131026 WVO65503:WVO131026 G131039:G196562 JC131039:JC196562 SY131039:SY196562 ACU131039:ACU196562 AMQ131039:AMQ196562 AWM131039:AWM196562 BGI131039:BGI196562 BQE131039:BQE196562 CAA131039:CAA196562 CJW131039:CJW196562 CTS131039:CTS196562 DDO131039:DDO196562 DNK131039:DNK196562 DXG131039:DXG196562 EHC131039:EHC196562 EQY131039:EQY196562 FAU131039:FAU196562 FKQ131039:FKQ196562 FUM131039:FUM196562 GEI131039:GEI196562 GOE131039:GOE196562 GYA131039:GYA196562 HHW131039:HHW196562 HRS131039:HRS196562 IBO131039:IBO196562 ILK131039:ILK196562 IVG131039:IVG196562 JFC131039:JFC196562 JOY131039:JOY196562 JYU131039:JYU196562 KIQ131039:KIQ196562 KSM131039:KSM196562 LCI131039:LCI196562 LME131039:LME196562 LWA131039:LWA196562 MFW131039:MFW196562 MPS131039:MPS196562 MZO131039:MZO196562 NJK131039:NJK196562 NTG131039:NTG196562 ODC131039:ODC196562 OMY131039:OMY196562 OWU131039:OWU196562 PGQ131039:PGQ196562 PQM131039:PQM196562 QAI131039:QAI196562 QKE131039:QKE196562 QUA131039:QUA196562 RDW131039:RDW196562 RNS131039:RNS196562 RXO131039:RXO196562 SHK131039:SHK196562 SRG131039:SRG196562 TBC131039:TBC196562 TKY131039:TKY196562 TUU131039:TUU196562 UEQ131039:UEQ196562 UOM131039:UOM196562 UYI131039:UYI196562 VIE131039:VIE196562 VSA131039:VSA196562 WBW131039:WBW196562 WLS131039:WLS196562 WVO131039:WVO196562 G196575:G262098 JC196575:JC262098 SY196575:SY262098 ACU196575:ACU262098 AMQ196575:AMQ262098 AWM196575:AWM262098 BGI196575:BGI262098 BQE196575:BQE262098 CAA196575:CAA262098 CJW196575:CJW262098 CTS196575:CTS262098 DDO196575:DDO262098 DNK196575:DNK262098 DXG196575:DXG262098 EHC196575:EHC262098 EQY196575:EQY262098 FAU196575:FAU262098 FKQ196575:FKQ262098 FUM196575:FUM262098 GEI196575:GEI262098 GOE196575:GOE262098 GYA196575:GYA262098 HHW196575:HHW262098 HRS196575:HRS262098 IBO196575:IBO262098 ILK196575:ILK262098 IVG196575:IVG262098 JFC196575:JFC262098 JOY196575:JOY262098 JYU196575:JYU262098 KIQ196575:KIQ262098 KSM196575:KSM262098 LCI196575:LCI262098 LME196575:LME262098 LWA196575:LWA262098 MFW196575:MFW262098 MPS196575:MPS262098 MZO196575:MZO262098 NJK196575:NJK262098 NTG196575:NTG262098 ODC196575:ODC262098 OMY196575:OMY262098 OWU196575:OWU262098 PGQ196575:PGQ262098 PQM196575:PQM262098 QAI196575:QAI262098 QKE196575:QKE262098 QUA196575:QUA262098 RDW196575:RDW262098 RNS196575:RNS262098 RXO196575:RXO262098 SHK196575:SHK262098 SRG196575:SRG262098 TBC196575:TBC262098 TKY196575:TKY262098 TUU196575:TUU262098 UEQ196575:UEQ262098 UOM196575:UOM262098 UYI196575:UYI262098 VIE196575:VIE262098 VSA196575:VSA262098 WBW196575:WBW262098 WLS196575:WLS262098 WVO196575:WVO262098 G262111:G327634 JC262111:JC327634 SY262111:SY327634 ACU262111:ACU327634 AMQ262111:AMQ327634 AWM262111:AWM327634 BGI262111:BGI327634 BQE262111:BQE327634 CAA262111:CAA327634 CJW262111:CJW327634 CTS262111:CTS327634 DDO262111:DDO327634 DNK262111:DNK327634 DXG262111:DXG327634 EHC262111:EHC327634 EQY262111:EQY327634 FAU262111:FAU327634 FKQ262111:FKQ327634 FUM262111:FUM327634 GEI262111:GEI327634 GOE262111:GOE327634 GYA262111:GYA327634 HHW262111:HHW327634 HRS262111:HRS327634 IBO262111:IBO327634 ILK262111:ILK327634 IVG262111:IVG327634 JFC262111:JFC327634 JOY262111:JOY327634 JYU262111:JYU327634 KIQ262111:KIQ327634 KSM262111:KSM327634 LCI262111:LCI327634 LME262111:LME327634 LWA262111:LWA327634 MFW262111:MFW327634 MPS262111:MPS327634 MZO262111:MZO327634 NJK262111:NJK327634 NTG262111:NTG327634 ODC262111:ODC327634 OMY262111:OMY327634 OWU262111:OWU327634 PGQ262111:PGQ327634 PQM262111:PQM327634 QAI262111:QAI327634 QKE262111:QKE327634 QUA262111:QUA327634 RDW262111:RDW327634 RNS262111:RNS327634 RXO262111:RXO327634 SHK262111:SHK327634 SRG262111:SRG327634 TBC262111:TBC327634 TKY262111:TKY327634 TUU262111:TUU327634 UEQ262111:UEQ327634 UOM262111:UOM327634 UYI262111:UYI327634 VIE262111:VIE327634 VSA262111:VSA327634 WBW262111:WBW327634 WLS262111:WLS327634 WVO262111:WVO327634 G327647:G393170 JC327647:JC393170 SY327647:SY393170 ACU327647:ACU393170 AMQ327647:AMQ393170 AWM327647:AWM393170 BGI327647:BGI393170 BQE327647:BQE393170 CAA327647:CAA393170 CJW327647:CJW393170 CTS327647:CTS393170 DDO327647:DDO393170 DNK327647:DNK393170 DXG327647:DXG393170 EHC327647:EHC393170 EQY327647:EQY393170 FAU327647:FAU393170 FKQ327647:FKQ393170 FUM327647:FUM393170 GEI327647:GEI393170 GOE327647:GOE393170 GYA327647:GYA393170 HHW327647:HHW393170 HRS327647:HRS393170 IBO327647:IBO393170 ILK327647:ILK393170 IVG327647:IVG393170 JFC327647:JFC393170 JOY327647:JOY393170 JYU327647:JYU393170 KIQ327647:KIQ393170 KSM327647:KSM393170 LCI327647:LCI393170 LME327647:LME393170 LWA327647:LWA393170 MFW327647:MFW393170 MPS327647:MPS393170 MZO327647:MZO393170 NJK327647:NJK393170 NTG327647:NTG393170 ODC327647:ODC393170 OMY327647:OMY393170 OWU327647:OWU393170 PGQ327647:PGQ393170 PQM327647:PQM393170 QAI327647:QAI393170 QKE327647:QKE393170 QUA327647:QUA393170 RDW327647:RDW393170 RNS327647:RNS393170 RXO327647:RXO393170 SHK327647:SHK393170 SRG327647:SRG393170 TBC327647:TBC393170 TKY327647:TKY393170 TUU327647:TUU393170 UEQ327647:UEQ393170 UOM327647:UOM393170 UYI327647:UYI393170 VIE327647:VIE393170 VSA327647:VSA393170 WBW327647:WBW393170 WLS327647:WLS393170 WVO327647:WVO393170 G393183:G458706 JC393183:JC458706 SY393183:SY458706 ACU393183:ACU458706 AMQ393183:AMQ458706 AWM393183:AWM458706 BGI393183:BGI458706 BQE393183:BQE458706 CAA393183:CAA458706 CJW393183:CJW458706 CTS393183:CTS458706 DDO393183:DDO458706 DNK393183:DNK458706 DXG393183:DXG458706 EHC393183:EHC458706 EQY393183:EQY458706 FAU393183:FAU458706 FKQ393183:FKQ458706 FUM393183:FUM458706 GEI393183:GEI458706 GOE393183:GOE458706 GYA393183:GYA458706 HHW393183:HHW458706 HRS393183:HRS458706 IBO393183:IBO458706 ILK393183:ILK458706 IVG393183:IVG458706 JFC393183:JFC458706 JOY393183:JOY458706 JYU393183:JYU458706 KIQ393183:KIQ458706 KSM393183:KSM458706 LCI393183:LCI458706 LME393183:LME458706 LWA393183:LWA458706 MFW393183:MFW458706 MPS393183:MPS458706 MZO393183:MZO458706 NJK393183:NJK458706 NTG393183:NTG458706 ODC393183:ODC458706 OMY393183:OMY458706 OWU393183:OWU458706 PGQ393183:PGQ458706 PQM393183:PQM458706 QAI393183:QAI458706 QKE393183:QKE458706 QUA393183:QUA458706 RDW393183:RDW458706 RNS393183:RNS458706 RXO393183:RXO458706 SHK393183:SHK458706 SRG393183:SRG458706 TBC393183:TBC458706 TKY393183:TKY458706 TUU393183:TUU458706 UEQ393183:UEQ458706 UOM393183:UOM458706 UYI393183:UYI458706 VIE393183:VIE458706 VSA393183:VSA458706 WBW393183:WBW458706 WLS393183:WLS458706 WVO393183:WVO458706 G458719:G524242 JC458719:JC524242 SY458719:SY524242 ACU458719:ACU524242 AMQ458719:AMQ524242 AWM458719:AWM524242 BGI458719:BGI524242 BQE458719:BQE524242 CAA458719:CAA524242 CJW458719:CJW524242 CTS458719:CTS524242 DDO458719:DDO524242 DNK458719:DNK524242 DXG458719:DXG524242 EHC458719:EHC524242 EQY458719:EQY524242 FAU458719:FAU524242 FKQ458719:FKQ524242 FUM458719:FUM524242 GEI458719:GEI524242 GOE458719:GOE524242 GYA458719:GYA524242 HHW458719:HHW524242 HRS458719:HRS524242 IBO458719:IBO524242 ILK458719:ILK524242 IVG458719:IVG524242 JFC458719:JFC524242 JOY458719:JOY524242 JYU458719:JYU524242 KIQ458719:KIQ524242 KSM458719:KSM524242 LCI458719:LCI524242 LME458719:LME524242 LWA458719:LWA524242 MFW458719:MFW524242 MPS458719:MPS524242 MZO458719:MZO524242 NJK458719:NJK524242 NTG458719:NTG524242 ODC458719:ODC524242 OMY458719:OMY524242 OWU458719:OWU524242 PGQ458719:PGQ524242 PQM458719:PQM524242 QAI458719:QAI524242 QKE458719:QKE524242 QUA458719:QUA524242 RDW458719:RDW524242 RNS458719:RNS524242 RXO458719:RXO524242 SHK458719:SHK524242 SRG458719:SRG524242 TBC458719:TBC524242 TKY458719:TKY524242 TUU458719:TUU524242 UEQ458719:UEQ524242 UOM458719:UOM524242 UYI458719:UYI524242 VIE458719:VIE524242 VSA458719:VSA524242 WBW458719:WBW524242 WLS458719:WLS524242 WVO458719:WVO524242 G524255:G589778 JC524255:JC589778 SY524255:SY589778 ACU524255:ACU589778 AMQ524255:AMQ589778 AWM524255:AWM589778 BGI524255:BGI589778 BQE524255:BQE589778 CAA524255:CAA589778 CJW524255:CJW589778 CTS524255:CTS589778 DDO524255:DDO589778 DNK524255:DNK589778 DXG524255:DXG589778 EHC524255:EHC589778 EQY524255:EQY589778 FAU524255:FAU589778 FKQ524255:FKQ589778 FUM524255:FUM589778 GEI524255:GEI589778 GOE524255:GOE589778 GYA524255:GYA589778 HHW524255:HHW589778 HRS524255:HRS589778 IBO524255:IBO589778 ILK524255:ILK589778 IVG524255:IVG589778 JFC524255:JFC589778 JOY524255:JOY589778 JYU524255:JYU589778 KIQ524255:KIQ589778 KSM524255:KSM589778 LCI524255:LCI589778 LME524255:LME589778 LWA524255:LWA589778 MFW524255:MFW589778 MPS524255:MPS589778 MZO524255:MZO589778 NJK524255:NJK589778 NTG524255:NTG589778 ODC524255:ODC589778 OMY524255:OMY589778 OWU524255:OWU589778 PGQ524255:PGQ589778 PQM524255:PQM589778 QAI524255:QAI589778 QKE524255:QKE589778 QUA524255:QUA589778 RDW524255:RDW589778 RNS524255:RNS589778 RXO524255:RXO589778 SHK524255:SHK589778 SRG524255:SRG589778 TBC524255:TBC589778 TKY524255:TKY589778 TUU524255:TUU589778 UEQ524255:UEQ589778 UOM524255:UOM589778 UYI524255:UYI589778 VIE524255:VIE589778 VSA524255:VSA589778 WBW524255:WBW589778 WLS524255:WLS589778 WVO524255:WVO589778 G589791:G655314 JC589791:JC655314 SY589791:SY655314 ACU589791:ACU655314 AMQ589791:AMQ655314 AWM589791:AWM655314 BGI589791:BGI655314 BQE589791:BQE655314 CAA589791:CAA655314 CJW589791:CJW655314 CTS589791:CTS655314 DDO589791:DDO655314 DNK589791:DNK655314 DXG589791:DXG655314 EHC589791:EHC655314 EQY589791:EQY655314 FAU589791:FAU655314 FKQ589791:FKQ655314 FUM589791:FUM655314 GEI589791:GEI655314 GOE589791:GOE655314 GYA589791:GYA655314 HHW589791:HHW655314 HRS589791:HRS655314 IBO589791:IBO655314 ILK589791:ILK655314 IVG589791:IVG655314 JFC589791:JFC655314 JOY589791:JOY655314 JYU589791:JYU655314 KIQ589791:KIQ655314 KSM589791:KSM655314 LCI589791:LCI655314 LME589791:LME655314 LWA589791:LWA655314 MFW589791:MFW655314 MPS589791:MPS655314 MZO589791:MZO655314 NJK589791:NJK655314 NTG589791:NTG655314 ODC589791:ODC655314 OMY589791:OMY655314 OWU589791:OWU655314 PGQ589791:PGQ655314 PQM589791:PQM655314 QAI589791:QAI655314 QKE589791:QKE655314 QUA589791:QUA655314 RDW589791:RDW655314 RNS589791:RNS655314 RXO589791:RXO655314 SHK589791:SHK655314 SRG589791:SRG655314 TBC589791:TBC655314 TKY589791:TKY655314 TUU589791:TUU655314 UEQ589791:UEQ655314 UOM589791:UOM655314 UYI589791:UYI655314 VIE589791:VIE655314 VSA589791:VSA655314 WBW589791:WBW655314 WLS589791:WLS655314 WVO589791:WVO655314 G655327:G720850 JC655327:JC720850 SY655327:SY720850 ACU655327:ACU720850 AMQ655327:AMQ720850 AWM655327:AWM720850 BGI655327:BGI720850 BQE655327:BQE720850 CAA655327:CAA720850 CJW655327:CJW720850 CTS655327:CTS720850 DDO655327:DDO720850 DNK655327:DNK720850 DXG655327:DXG720850 EHC655327:EHC720850 EQY655327:EQY720850 FAU655327:FAU720850 FKQ655327:FKQ720850 FUM655327:FUM720850 GEI655327:GEI720850 GOE655327:GOE720850 GYA655327:GYA720850 HHW655327:HHW720850 HRS655327:HRS720850 IBO655327:IBO720850 ILK655327:ILK720850 IVG655327:IVG720850 JFC655327:JFC720850 JOY655327:JOY720850 JYU655327:JYU720850 KIQ655327:KIQ720850 KSM655327:KSM720850 LCI655327:LCI720850 LME655327:LME720850 LWA655327:LWA720850 MFW655327:MFW720850 MPS655327:MPS720850 MZO655327:MZO720850 NJK655327:NJK720850 NTG655327:NTG720850 ODC655327:ODC720850 OMY655327:OMY720850 OWU655327:OWU720850 PGQ655327:PGQ720850 PQM655327:PQM720850 QAI655327:QAI720850 QKE655327:QKE720850 QUA655327:QUA720850 RDW655327:RDW720850 RNS655327:RNS720850 RXO655327:RXO720850 SHK655327:SHK720850 SRG655327:SRG720850 TBC655327:TBC720850 TKY655327:TKY720850 TUU655327:TUU720850 UEQ655327:UEQ720850 UOM655327:UOM720850 UYI655327:UYI720850 VIE655327:VIE720850 VSA655327:VSA720850 WBW655327:WBW720850 WLS655327:WLS720850 WVO655327:WVO720850 G720863:G786386 JC720863:JC786386 SY720863:SY786386 ACU720863:ACU786386 AMQ720863:AMQ786386 AWM720863:AWM786386 BGI720863:BGI786386 BQE720863:BQE786386 CAA720863:CAA786386 CJW720863:CJW786386 CTS720863:CTS786386 DDO720863:DDO786386 DNK720863:DNK786386 DXG720863:DXG786386 EHC720863:EHC786386 EQY720863:EQY786386 FAU720863:FAU786386 FKQ720863:FKQ786386 FUM720863:FUM786386 GEI720863:GEI786386 GOE720863:GOE786386 GYA720863:GYA786386 HHW720863:HHW786386 HRS720863:HRS786386 IBO720863:IBO786386 ILK720863:ILK786386 IVG720863:IVG786386 JFC720863:JFC786386 JOY720863:JOY786386 JYU720863:JYU786386 KIQ720863:KIQ786386 KSM720863:KSM786386 LCI720863:LCI786386 LME720863:LME786386 LWA720863:LWA786386 MFW720863:MFW786386 MPS720863:MPS786386 MZO720863:MZO786386 NJK720863:NJK786386 NTG720863:NTG786386 ODC720863:ODC786386 OMY720863:OMY786386 OWU720863:OWU786386 PGQ720863:PGQ786386 PQM720863:PQM786386 QAI720863:QAI786386 QKE720863:QKE786386 QUA720863:QUA786386 RDW720863:RDW786386 RNS720863:RNS786386 RXO720863:RXO786386 SHK720863:SHK786386 SRG720863:SRG786386 TBC720863:TBC786386 TKY720863:TKY786386 TUU720863:TUU786386 UEQ720863:UEQ786386 UOM720863:UOM786386 UYI720863:UYI786386 VIE720863:VIE786386 VSA720863:VSA786386 WBW720863:WBW786386 WLS720863:WLS786386 WVO720863:WVO786386 G786399:G851922 JC786399:JC851922 SY786399:SY851922 ACU786399:ACU851922 AMQ786399:AMQ851922 AWM786399:AWM851922 BGI786399:BGI851922 BQE786399:BQE851922 CAA786399:CAA851922 CJW786399:CJW851922 CTS786399:CTS851922 DDO786399:DDO851922 DNK786399:DNK851922 DXG786399:DXG851922 EHC786399:EHC851922 EQY786399:EQY851922 FAU786399:FAU851922 FKQ786399:FKQ851922 FUM786399:FUM851922 GEI786399:GEI851922 GOE786399:GOE851922 GYA786399:GYA851922 HHW786399:HHW851922 HRS786399:HRS851922 IBO786399:IBO851922 ILK786399:ILK851922 IVG786399:IVG851922 JFC786399:JFC851922 JOY786399:JOY851922 JYU786399:JYU851922 KIQ786399:KIQ851922 KSM786399:KSM851922 LCI786399:LCI851922 LME786399:LME851922 LWA786399:LWA851922 MFW786399:MFW851922 MPS786399:MPS851922 MZO786399:MZO851922 NJK786399:NJK851922 NTG786399:NTG851922 ODC786399:ODC851922 OMY786399:OMY851922 OWU786399:OWU851922 PGQ786399:PGQ851922 PQM786399:PQM851922 QAI786399:QAI851922 QKE786399:QKE851922 QUA786399:QUA851922 RDW786399:RDW851922 RNS786399:RNS851922 RXO786399:RXO851922 SHK786399:SHK851922 SRG786399:SRG851922 TBC786399:TBC851922 TKY786399:TKY851922 TUU786399:TUU851922 UEQ786399:UEQ851922 UOM786399:UOM851922 UYI786399:UYI851922 VIE786399:VIE851922 VSA786399:VSA851922 WBW786399:WBW851922 WLS786399:WLS851922 WVO786399:WVO851922 G851935:G917458 JC851935:JC917458 SY851935:SY917458 ACU851935:ACU917458 AMQ851935:AMQ917458 AWM851935:AWM917458 BGI851935:BGI917458 BQE851935:BQE917458 CAA851935:CAA917458 CJW851935:CJW917458 CTS851935:CTS917458 DDO851935:DDO917458 DNK851935:DNK917458 DXG851935:DXG917458 EHC851935:EHC917458 EQY851935:EQY917458 FAU851935:FAU917458 FKQ851935:FKQ917458 FUM851935:FUM917458 GEI851935:GEI917458 GOE851935:GOE917458 GYA851935:GYA917458 HHW851935:HHW917458 HRS851935:HRS917458 IBO851935:IBO917458 ILK851935:ILK917458 IVG851935:IVG917458 JFC851935:JFC917458 JOY851935:JOY917458 JYU851935:JYU917458 KIQ851935:KIQ917458 KSM851935:KSM917458 LCI851935:LCI917458 LME851935:LME917458 LWA851935:LWA917458 MFW851935:MFW917458 MPS851935:MPS917458 MZO851935:MZO917458 NJK851935:NJK917458 NTG851935:NTG917458 ODC851935:ODC917458 OMY851935:OMY917458 OWU851935:OWU917458 PGQ851935:PGQ917458 PQM851935:PQM917458 QAI851935:QAI917458 QKE851935:QKE917458 QUA851935:QUA917458 RDW851935:RDW917458 RNS851935:RNS917458 RXO851935:RXO917458 SHK851935:SHK917458 SRG851935:SRG917458 TBC851935:TBC917458 TKY851935:TKY917458 TUU851935:TUU917458 UEQ851935:UEQ917458 UOM851935:UOM917458 UYI851935:UYI917458 VIE851935:VIE917458 VSA851935:VSA917458 WBW851935:WBW917458 WLS851935:WLS917458 WVO851935:WVO917458 G917471:G982994 JC917471:JC982994 SY917471:SY982994 ACU917471:ACU982994 AMQ917471:AMQ982994 AWM917471:AWM982994 BGI917471:BGI982994 BQE917471:BQE982994 CAA917471:CAA982994 CJW917471:CJW982994 CTS917471:CTS982994 DDO917471:DDO982994 DNK917471:DNK982994 DXG917471:DXG982994 EHC917471:EHC982994 EQY917471:EQY982994 FAU917471:FAU982994 FKQ917471:FKQ982994 FUM917471:FUM982994 GEI917471:GEI982994 GOE917471:GOE982994 GYA917471:GYA982994 HHW917471:HHW982994 HRS917471:HRS982994 IBO917471:IBO982994 ILK917471:ILK982994 IVG917471:IVG982994 JFC917471:JFC982994 JOY917471:JOY982994 JYU917471:JYU982994 KIQ917471:KIQ982994 KSM917471:KSM982994 LCI917471:LCI982994 LME917471:LME982994 LWA917471:LWA982994 MFW917471:MFW982994 MPS917471:MPS982994 MZO917471:MZO982994 NJK917471:NJK982994 NTG917471:NTG982994 ODC917471:ODC982994 OMY917471:OMY982994 OWU917471:OWU982994 PGQ917471:PGQ982994 PQM917471:PQM982994 QAI917471:QAI982994 QKE917471:QKE982994 QUA917471:QUA982994 RDW917471:RDW982994 RNS917471:RNS982994 RXO917471:RXO982994 SHK917471:SHK982994 SRG917471:SRG982994 TBC917471:TBC982994 TKY917471:TKY982994 TUU917471:TUU982994 UEQ917471:UEQ982994 UOM917471:UOM982994 UYI917471:UYI982994 VIE917471:VIE982994 VSA917471:VSA982994 WBW917471:WBW982994 WLS917471:WLS982994 WVO917471:WVO982994 G983007:G1048576 JC983007:JC1048576 SY983007:SY1048576 ACU983007:ACU1048576 AMQ983007:AMQ1048576 AWM983007:AWM1048576 BGI983007:BGI1048576 BQE983007:BQE1048576 CAA983007:CAA1048576 CJW983007:CJW1048576 CTS983007:CTS1048576 DDO983007:DDO1048576 DNK983007:DNK1048576 DXG983007:DXG1048576 EHC983007:EHC1048576 EQY983007:EQY1048576 FAU983007:FAU1048576 FKQ983007:FKQ1048576 FUM983007:FUM1048576 GEI983007:GEI1048576 GOE983007:GOE1048576 GYA983007:GYA1048576 HHW983007:HHW1048576 HRS983007:HRS1048576 IBO983007:IBO1048576 ILK983007:ILK1048576 IVG983007:IVG1048576 JFC983007:JFC1048576 JOY983007:JOY1048576 JYU983007:JYU1048576 KIQ983007:KIQ1048576 KSM983007:KSM1048576 LCI983007:LCI1048576 LME983007:LME1048576 LWA983007:LWA1048576 MFW983007:MFW1048576 MPS983007:MPS1048576 MZO983007:MZO1048576 NJK983007:NJK1048576 NTG983007:NTG1048576 ODC983007:ODC1048576 OMY983007:OMY1048576 OWU983007:OWU1048576 PGQ983007:PGQ1048576 PQM983007:PQM1048576 QAI983007:QAI1048576 QKE983007:QKE1048576 QUA983007:QUA1048576 RDW983007:RDW1048576 RNS983007:RNS1048576 RXO983007:RXO1048576 SHK983007:SHK1048576 SRG983007:SRG1048576 TBC983007:TBC1048576 TKY983007:TKY1048576 TUU983007:TUU1048576 UEQ983007:UEQ1048576 UOM983007:UOM1048576 UYI983007:UYI1048576 VIE983007:VIE1048576 VSA983007:VSA1048576 WBW983007:WBW1048576 WLS983007:WLS1048576 WVO983007:WVO1048576 G363 G379 G374 G369:G370 G366 G13:G14 G18:G21 G25:G26 G29:G30 G33:G38 G42:G51 G55:G60 G63:G64 G67:G69 G72 G80:G83 G87:G92 G96:G97 G104:G105 G109:G113 G117:G119 G122 G127:G131 G136:G137 G140:G141 G145 G149:G150 G154 G158 G162 G165 G169:G171 G174 G180 G184 G188 G191 G197 G201:G203 G206 G214 G217:G218 G223:G226 G233 G235 G238 G241 WLS13:WLS65490 WBW13:WBW65490 VSA13:VSA65490 VIE13:VIE65490 UYI13:UYI65490 UOM13:UOM65490 UEQ13:UEQ65490 TUU13:TUU65490 TKY13:TKY65490 TBC13:TBC65490 SRG13:SRG65490 SHK13:SHK65490 RXO13:RXO65490 RNS13:RNS65490 RDW13:RDW65490 QUA13:QUA65490 QKE13:QKE65490 QAI13:QAI65490 PQM13:PQM65490 PGQ13:PGQ65490 OWU13:OWU65490 OMY13:OMY65490 ODC13:ODC65490 NTG13:NTG65490 NJK13:NJK65490 MZO13:MZO65490 MPS13:MPS65490 MFW13:MFW65490 LWA13:LWA65490 LME13:LME65490 LCI13:LCI65490 KSM13:KSM65490 KIQ13:KIQ65490 JYU13:JYU65490 JOY13:JOY65490 JFC13:JFC65490 IVG13:IVG65490 ILK13:ILK65490 IBO13:IBO65490 HRS13:HRS65490 HHW13:HHW65490 GYA13:GYA65490 GOE13:GOE65490 GEI13:GEI65490 FUM13:FUM65490 FKQ13:FKQ65490 FAU13:FAU65490 EQY13:EQY65490 EHC13:EHC65490 DXG13:DXG65490 DNK13:DNK65490 DDO13:DDO65490 CTS13:CTS65490 CJW13:CJW65490 CAA13:CAA65490 BQE13:BQE65490 BGI13:BGI65490 AWM13:AWM65490 AMQ13:AMQ65490 ACU13:ACU65490 SY13:SY65490 JC13:JC65490 WVO13:WVO65490 G244 G248 G251 G254:G255 G257 G260 G263 G266 G268 G271 G274 G277 G280 G283 G286 G289 G293 G297 G301 G304:G305 G307 G311 G313 G317 G322 G327 G332 G337 G342 G347 G351 G355 G360 G384:G385 G388 G393 G397 G401 G404 G407 G411:G412 H413 G414:G65490"/>
    <dataValidation allowBlank="1" showInputMessage="1" showErrorMessage="1" prompt="Quantity" sqref="H65495:H131026 JD65495:JD131026 SZ65495:SZ131026 ACV65495:ACV131026 AMR65495:AMR131026 AWN65495:AWN131026 BGJ65495:BGJ131026 BQF65495:BQF131026 CAB65495:CAB131026 CJX65495:CJX131026 CTT65495:CTT131026 DDP65495:DDP131026 DNL65495:DNL131026 DXH65495:DXH131026 EHD65495:EHD131026 EQZ65495:EQZ131026 FAV65495:FAV131026 FKR65495:FKR131026 FUN65495:FUN131026 GEJ65495:GEJ131026 GOF65495:GOF131026 GYB65495:GYB131026 HHX65495:HHX131026 HRT65495:HRT131026 IBP65495:IBP131026 ILL65495:ILL131026 IVH65495:IVH131026 JFD65495:JFD131026 JOZ65495:JOZ131026 JYV65495:JYV131026 KIR65495:KIR131026 KSN65495:KSN131026 LCJ65495:LCJ131026 LMF65495:LMF131026 LWB65495:LWB131026 MFX65495:MFX131026 MPT65495:MPT131026 MZP65495:MZP131026 NJL65495:NJL131026 NTH65495:NTH131026 ODD65495:ODD131026 OMZ65495:OMZ131026 OWV65495:OWV131026 PGR65495:PGR131026 PQN65495:PQN131026 QAJ65495:QAJ131026 QKF65495:QKF131026 QUB65495:QUB131026 RDX65495:RDX131026 RNT65495:RNT131026 RXP65495:RXP131026 SHL65495:SHL131026 SRH65495:SRH131026 TBD65495:TBD131026 TKZ65495:TKZ131026 TUV65495:TUV131026 UER65495:UER131026 UON65495:UON131026 UYJ65495:UYJ131026 VIF65495:VIF131026 VSB65495:VSB131026 WBX65495:WBX131026 WLT65495:WLT131026 WVP65495:WVP131026 H131031:H196562 JD131031:JD196562 SZ131031:SZ196562 ACV131031:ACV196562 AMR131031:AMR196562 AWN131031:AWN196562 BGJ131031:BGJ196562 BQF131031:BQF196562 CAB131031:CAB196562 CJX131031:CJX196562 CTT131031:CTT196562 DDP131031:DDP196562 DNL131031:DNL196562 DXH131031:DXH196562 EHD131031:EHD196562 EQZ131031:EQZ196562 FAV131031:FAV196562 FKR131031:FKR196562 FUN131031:FUN196562 GEJ131031:GEJ196562 GOF131031:GOF196562 GYB131031:GYB196562 HHX131031:HHX196562 HRT131031:HRT196562 IBP131031:IBP196562 ILL131031:ILL196562 IVH131031:IVH196562 JFD131031:JFD196562 JOZ131031:JOZ196562 JYV131031:JYV196562 KIR131031:KIR196562 KSN131031:KSN196562 LCJ131031:LCJ196562 LMF131031:LMF196562 LWB131031:LWB196562 MFX131031:MFX196562 MPT131031:MPT196562 MZP131031:MZP196562 NJL131031:NJL196562 NTH131031:NTH196562 ODD131031:ODD196562 OMZ131031:OMZ196562 OWV131031:OWV196562 PGR131031:PGR196562 PQN131031:PQN196562 QAJ131031:QAJ196562 QKF131031:QKF196562 QUB131031:QUB196562 RDX131031:RDX196562 RNT131031:RNT196562 RXP131031:RXP196562 SHL131031:SHL196562 SRH131031:SRH196562 TBD131031:TBD196562 TKZ131031:TKZ196562 TUV131031:TUV196562 UER131031:UER196562 UON131031:UON196562 UYJ131031:UYJ196562 VIF131031:VIF196562 VSB131031:VSB196562 WBX131031:WBX196562 WLT131031:WLT196562 WVP131031:WVP196562 H196567:H262098 JD196567:JD262098 SZ196567:SZ262098 ACV196567:ACV262098 AMR196567:AMR262098 AWN196567:AWN262098 BGJ196567:BGJ262098 BQF196567:BQF262098 CAB196567:CAB262098 CJX196567:CJX262098 CTT196567:CTT262098 DDP196567:DDP262098 DNL196567:DNL262098 DXH196567:DXH262098 EHD196567:EHD262098 EQZ196567:EQZ262098 FAV196567:FAV262098 FKR196567:FKR262098 FUN196567:FUN262098 GEJ196567:GEJ262098 GOF196567:GOF262098 GYB196567:GYB262098 HHX196567:HHX262098 HRT196567:HRT262098 IBP196567:IBP262098 ILL196567:ILL262098 IVH196567:IVH262098 JFD196567:JFD262098 JOZ196567:JOZ262098 JYV196567:JYV262098 KIR196567:KIR262098 KSN196567:KSN262098 LCJ196567:LCJ262098 LMF196567:LMF262098 LWB196567:LWB262098 MFX196567:MFX262098 MPT196567:MPT262098 MZP196567:MZP262098 NJL196567:NJL262098 NTH196567:NTH262098 ODD196567:ODD262098 OMZ196567:OMZ262098 OWV196567:OWV262098 PGR196567:PGR262098 PQN196567:PQN262098 QAJ196567:QAJ262098 QKF196567:QKF262098 QUB196567:QUB262098 RDX196567:RDX262098 RNT196567:RNT262098 RXP196567:RXP262098 SHL196567:SHL262098 SRH196567:SRH262098 TBD196567:TBD262098 TKZ196567:TKZ262098 TUV196567:TUV262098 UER196567:UER262098 UON196567:UON262098 UYJ196567:UYJ262098 VIF196567:VIF262098 VSB196567:VSB262098 WBX196567:WBX262098 WLT196567:WLT262098 WVP196567:WVP262098 H262103:H327634 JD262103:JD327634 SZ262103:SZ327634 ACV262103:ACV327634 AMR262103:AMR327634 AWN262103:AWN327634 BGJ262103:BGJ327634 BQF262103:BQF327634 CAB262103:CAB327634 CJX262103:CJX327634 CTT262103:CTT327634 DDP262103:DDP327634 DNL262103:DNL327634 DXH262103:DXH327634 EHD262103:EHD327634 EQZ262103:EQZ327634 FAV262103:FAV327634 FKR262103:FKR327634 FUN262103:FUN327634 GEJ262103:GEJ327634 GOF262103:GOF327634 GYB262103:GYB327634 HHX262103:HHX327634 HRT262103:HRT327634 IBP262103:IBP327634 ILL262103:ILL327634 IVH262103:IVH327634 JFD262103:JFD327634 JOZ262103:JOZ327634 JYV262103:JYV327634 KIR262103:KIR327634 KSN262103:KSN327634 LCJ262103:LCJ327634 LMF262103:LMF327634 LWB262103:LWB327634 MFX262103:MFX327634 MPT262103:MPT327634 MZP262103:MZP327634 NJL262103:NJL327634 NTH262103:NTH327634 ODD262103:ODD327634 OMZ262103:OMZ327634 OWV262103:OWV327634 PGR262103:PGR327634 PQN262103:PQN327634 QAJ262103:QAJ327634 QKF262103:QKF327634 QUB262103:QUB327634 RDX262103:RDX327634 RNT262103:RNT327634 RXP262103:RXP327634 SHL262103:SHL327634 SRH262103:SRH327634 TBD262103:TBD327634 TKZ262103:TKZ327634 TUV262103:TUV327634 UER262103:UER327634 UON262103:UON327634 UYJ262103:UYJ327634 VIF262103:VIF327634 VSB262103:VSB327634 WBX262103:WBX327634 WLT262103:WLT327634 WVP262103:WVP327634 H327639:H393170 JD327639:JD393170 SZ327639:SZ393170 ACV327639:ACV393170 AMR327639:AMR393170 AWN327639:AWN393170 BGJ327639:BGJ393170 BQF327639:BQF393170 CAB327639:CAB393170 CJX327639:CJX393170 CTT327639:CTT393170 DDP327639:DDP393170 DNL327639:DNL393170 DXH327639:DXH393170 EHD327639:EHD393170 EQZ327639:EQZ393170 FAV327639:FAV393170 FKR327639:FKR393170 FUN327639:FUN393170 GEJ327639:GEJ393170 GOF327639:GOF393170 GYB327639:GYB393170 HHX327639:HHX393170 HRT327639:HRT393170 IBP327639:IBP393170 ILL327639:ILL393170 IVH327639:IVH393170 JFD327639:JFD393170 JOZ327639:JOZ393170 JYV327639:JYV393170 KIR327639:KIR393170 KSN327639:KSN393170 LCJ327639:LCJ393170 LMF327639:LMF393170 LWB327639:LWB393170 MFX327639:MFX393170 MPT327639:MPT393170 MZP327639:MZP393170 NJL327639:NJL393170 NTH327639:NTH393170 ODD327639:ODD393170 OMZ327639:OMZ393170 OWV327639:OWV393170 PGR327639:PGR393170 PQN327639:PQN393170 QAJ327639:QAJ393170 QKF327639:QKF393170 QUB327639:QUB393170 RDX327639:RDX393170 RNT327639:RNT393170 RXP327639:RXP393170 SHL327639:SHL393170 SRH327639:SRH393170 TBD327639:TBD393170 TKZ327639:TKZ393170 TUV327639:TUV393170 UER327639:UER393170 UON327639:UON393170 UYJ327639:UYJ393170 VIF327639:VIF393170 VSB327639:VSB393170 WBX327639:WBX393170 WLT327639:WLT393170 WVP327639:WVP393170 H393175:H458706 JD393175:JD458706 SZ393175:SZ458706 ACV393175:ACV458706 AMR393175:AMR458706 AWN393175:AWN458706 BGJ393175:BGJ458706 BQF393175:BQF458706 CAB393175:CAB458706 CJX393175:CJX458706 CTT393175:CTT458706 DDP393175:DDP458706 DNL393175:DNL458706 DXH393175:DXH458706 EHD393175:EHD458706 EQZ393175:EQZ458706 FAV393175:FAV458706 FKR393175:FKR458706 FUN393175:FUN458706 GEJ393175:GEJ458706 GOF393175:GOF458706 GYB393175:GYB458706 HHX393175:HHX458706 HRT393175:HRT458706 IBP393175:IBP458706 ILL393175:ILL458706 IVH393175:IVH458706 JFD393175:JFD458706 JOZ393175:JOZ458706 JYV393175:JYV458706 KIR393175:KIR458706 KSN393175:KSN458706 LCJ393175:LCJ458706 LMF393175:LMF458706 LWB393175:LWB458706 MFX393175:MFX458706 MPT393175:MPT458706 MZP393175:MZP458706 NJL393175:NJL458706 NTH393175:NTH458706 ODD393175:ODD458706 OMZ393175:OMZ458706 OWV393175:OWV458706 PGR393175:PGR458706 PQN393175:PQN458706 QAJ393175:QAJ458706 QKF393175:QKF458706 QUB393175:QUB458706 RDX393175:RDX458706 RNT393175:RNT458706 RXP393175:RXP458706 SHL393175:SHL458706 SRH393175:SRH458706 TBD393175:TBD458706 TKZ393175:TKZ458706 TUV393175:TUV458706 UER393175:UER458706 UON393175:UON458706 UYJ393175:UYJ458706 VIF393175:VIF458706 VSB393175:VSB458706 WBX393175:WBX458706 WLT393175:WLT458706 WVP393175:WVP458706 H458711:H524242 JD458711:JD524242 SZ458711:SZ524242 ACV458711:ACV524242 AMR458711:AMR524242 AWN458711:AWN524242 BGJ458711:BGJ524242 BQF458711:BQF524242 CAB458711:CAB524242 CJX458711:CJX524242 CTT458711:CTT524242 DDP458711:DDP524242 DNL458711:DNL524242 DXH458711:DXH524242 EHD458711:EHD524242 EQZ458711:EQZ524242 FAV458711:FAV524242 FKR458711:FKR524242 FUN458711:FUN524242 GEJ458711:GEJ524242 GOF458711:GOF524242 GYB458711:GYB524242 HHX458711:HHX524242 HRT458711:HRT524242 IBP458711:IBP524242 ILL458711:ILL524242 IVH458711:IVH524242 JFD458711:JFD524242 JOZ458711:JOZ524242 JYV458711:JYV524242 KIR458711:KIR524242 KSN458711:KSN524242 LCJ458711:LCJ524242 LMF458711:LMF524242 LWB458711:LWB524242 MFX458711:MFX524242 MPT458711:MPT524242 MZP458711:MZP524242 NJL458711:NJL524242 NTH458711:NTH524242 ODD458711:ODD524242 OMZ458711:OMZ524242 OWV458711:OWV524242 PGR458711:PGR524242 PQN458711:PQN524242 QAJ458711:QAJ524242 QKF458711:QKF524242 QUB458711:QUB524242 RDX458711:RDX524242 RNT458711:RNT524242 RXP458711:RXP524242 SHL458711:SHL524242 SRH458711:SRH524242 TBD458711:TBD524242 TKZ458711:TKZ524242 TUV458711:TUV524242 UER458711:UER524242 UON458711:UON524242 UYJ458711:UYJ524242 VIF458711:VIF524242 VSB458711:VSB524242 WBX458711:WBX524242 WLT458711:WLT524242 WVP458711:WVP524242 H524247:H589778 JD524247:JD589778 SZ524247:SZ589778 ACV524247:ACV589778 AMR524247:AMR589778 AWN524247:AWN589778 BGJ524247:BGJ589778 BQF524247:BQF589778 CAB524247:CAB589778 CJX524247:CJX589778 CTT524247:CTT589778 DDP524247:DDP589778 DNL524247:DNL589778 DXH524247:DXH589778 EHD524247:EHD589778 EQZ524247:EQZ589778 FAV524247:FAV589778 FKR524247:FKR589778 FUN524247:FUN589778 GEJ524247:GEJ589778 GOF524247:GOF589778 GYB524247:GYB589778 HHX524247:HHX589778 HRT524247:HRT589778 IBP524247:IBP589778 ILL524247:ILL589778 IVH524247:IVH589778 JFD524247:JFD589778 JOZ524247:JOZ589778 JYV524247:JYV589778 KIR524247:KIR589778 KSN524247:KSN589778 LCJ524247:LCJ589778 LMF524247:LMF589778 LWB524247:LWB589778 MFX524247:MFX589778 MPT524247:MPT589778 MZP524247:MZP589778 NJL524247:NJL589778 NTH524247:NTH589778 ODD524247:ODD589778 OMZ524247:OMZ589778 OWV524247:OWV589778 PGR524247:PGR589778 PQN524247:PQN589778 QAJ524247:QAJ589778 QKF524247:QKF589778 QUB524247:QUB589778 RDX524247:RDX589778 RNT524247:RNT589778 RXP524247:RXP589778 SHL524247:SHL589778 SRH524247:SRH589778 TBD524247:TBD589778 TKZ524247:TKZ589778 TUV524247:TUV589778 UER524247:UER589778 UON524247:UON589778 UYJ524247:UYJ589778 VIF524247:VIF589778 VSB524247:VSB589778 WBX524247:WBX589778 WLT524247:WLT589778 WVP524247:WVP589778 H589783:H655314 JD589783:JD655314 SZ589783:SZ655314 ACV589783:ACV655314 AMR589783:AMR655314 AWN589783:AWN655314 BGJ589783:BGJ655314 BQF589783:BQF655314 CAB589783:CAB655314 CJX589783:CJX655314 CTT589783:CTT655314 DDP589783:DDP655314 DNL589783:DNL655314 DXH589783:DXH655314 EHD589783:EHD655314 EQZ589783:EQZ655314 FAV589783:FAV655314 FKR589783:FKR655314 FUN589783:FUN655314 GEJ589783:GEJ655314 GOF589783:GOF655314 GYB589783:GYB655314 HHX589783:HHX655314 HRT589783:HRT655314 IBP589783:IBP655314 ILL589783:ILL655314 IVH589783:IVH655314 JFD589783:JFD655314 JOZ589783:JOZ655314 JYV589783:JYV655314 KIR589783:KIR655314 KSN589783:KSN655314 LCJ589783:LCJ655314 LMF589783:LMF655314 LWB589783:LWB655314 MFX589783:MFX655314 MPT589783:MPT655314 MZP589783:MZP655314 NJL589783:NJL655314 NTH589783:NTH655314 ODD589783:ODD655314 OMZ589783:OMZ655314 OWV589783:OWV655314 PGR589783:PGR655314 PQN589783:PQN655314 QAJ589783:QAJ655314 QKF589783:QKF655314 QUB589783:QUB655314 RDX589783:RDX655314 RNT589783:RNT655314 RXP589783:RXP655314 SHL589783:SHL655314 SRH589783:SRH655314 TBD589783:TBD655314 TKZ589783:TKZ655314 TUV589783:TUV655314 UER589783:UER655314 UON589783:UON655314 UYJ589783:UYJ655314 VIF589783:VIF655314 VSB589783:VSB655314 WBX589783:WBX655314 WLT589783:WLT655314 WVP589783:WVP655314 H655319:H720850 JD655319:JD720850 SZ655319:SZ720850 ACV655319:ACV720850 AMR655319:AMR720850 AWN655319:AWN720850 BGJ655319:BGJ720850 BQF655319:BQF720850 CAB655319:CAB720850 CJX655319:CJX720850 CTT655319:CTT720850 DDP655319:DDP720850 DNL655319:DNL720850 DXH655319:DXH720850 EHD655319:EHD720850 EQZ655319:EQZ720850 FAV655319:FAV720850 FKR655319:FKR720850 FUN655319:FUN720850 GEJ655319:GEJ720850 GOF655319:GOF720850 GYB655319:GYB720850 HHX655319:HHX720850 HRT655319:HRT720850 IBP655319:IBP720850 ILL655319:ILL720850 IVH655319:IVH720850 JFD655319:JFD720850 JOZ655319:JOZ720850 JYV655319:JYV720850 KIR655319:KIR720850 KSN655319:KSN720850 LCJ655319:LCJ720850 LMF655319:LMF720850 LWB655319:LWB720850 MFX655319:MFX720850 MPT655319:MPT720850 MZP655319:MZP720850 NJL655319:NJL720850 NTH655319:NTH720850 ODD655319:ODD720850 OMZ655319:OMZ720850 OWV655319:OWV720850 PGR655319:PGR720850 PQN655319:PQN720850 QAJ655319:QAJ720850 QKF655319:QKF720850 QUB655319:QUB720850 RDX655319:RDX720850 RNT655319:RNT720850 RXP655319:RXP720850 SHL655319:SHL720850 SRH655319:SRH720850 TBD655319:TBD720850 TKZ655319:TKZ720850 TUV655319:TUV720850 UER655319:UER720850 UON655319:UON720850 UYJ655319:UYJ720850 VIF655319:VIF720850 VSB655319:VSB720850 WBX655319:WBX720850 WLT655319:WLT720850 WVP655319:WVP720850 H720855:H786386 JD720855:JD786386 SZ720855:SZ786386 ACV720855:ACV786386 AMR720855:AMR786386 AWN720855:AWN786386 BGJ720855:BGJ786386 BQF720855:BQF786386 CAB720855:CAB786386 CJX720855:CJX786386 CTT720855:CTT786386 DDP720855:DDP786386 DNL720855:DNL786386 DXH720855:DXH786386 EHD720855:EHD786386 EQZ720855:EQZ786386 FAV720855:FAV786386 FKR720855:FKR786386 FUN720855:FUN786386 GEJ720855:GEJ786386 GOF720855:GOF786386 GYB720855:GYB786386 HHX720855:HHX786386 HRT720855:HRT786386 IBP720855:IBP786386 ILL720855:ILL786386 IVH720855:IVH786386 JFD720855:JFD786386 JOZ720855:JOZ786386 JYV720855:JYV786386 KIR720855:KIR786386 KSN720855:KSN786386 LCJ720855:LCJ786386 LMF720855:LMF786386 LWB720855:LWB786386 MFX720855:MFX786386 MPT720855:MPT786386 MZP720855:MZP786386 NJL720855:NJL786386 NTH720855:NTH786386 ODD720855:ODD786386 OMZ720855:OMZ786386 OWV720855:OWV786386 PGR720855:PGR786386 PQN720855:PQN786386 QAJ720855:QAJ786386 QKF720855:QKF786386 QUB720855:QUB786386 RDX720855:RDX786386 RNT720855:RNT786386 RXP720855:RXP786386 SHL720855:SHL786386 SRH720855:SRH786386 TBD720855:TBD786386 TKZ720855:TKZ786386 TUV720855:TUV786386 UER720855:UER786386 UON720855:UON786386 UYJ720855:UYJ786386 VIF720855:VIF786386 VSB720855:VSB786386 WBX720855:WBX786386 WLT720855:WLT786386 WVP720855:WVP786386 H786391:H851922 JD786391:JD851922 SZ786391:SZ851922 ACV786391:ACV851922 AMR786391:AMR851922 AWN786391:AWN851922 BGJ786391:BGJ851922 BQF786391:BQF851922 CAB786391:CAB851922 CJX786391:CJX851922 CTT786391:CTT851922 DDP786391:DDP851922 DNL786391:DNL851922 DXH786391:DXH851922 EHD786391:EHD851922 EQZ786391:EQZ851922 FAV786391:FAV851922 FKR786391:FKR851922 FUN786391:FUN851922 GEJ786391:GEJ851922 GOF786391:GOF851922 GYB786391:GYB851922 HHX786391:HHX851922 HRT786391:HRT851922 IBP786391:IBP851922 ILL786391:ILL851922 IVH786391:IVH851922 JFD786391:JFD851922 JOZ786391:JOZ851922 JYV786391:JYV851922 KIR786391:KIR851922 KSN786391:KSN851922 LCJ786391:LCJ851922 LMF786391:LMF851922 LWB786391:LWB851922 MFX786391:MFX851922 MPT786391:MPT851922 MZP786391:MZP851922 NJL786391:NJL851922 NTH786391:NTH851922 ODD786391:ODD851922 OMZ786391:OMZ851922 OWV786391:OWV851922 PGR786391:PGR851922 PQN786391:PQN851922 QAJ786391:QAJ851922 QKF786391:QKF851922 QUB786391:QUB851922 RDX786391:RDX851922 RNT786391:RNT851922 RXP786391:RXP851922 SHL786391:SHL851922 SRH786391:SRH851922 TBD786391:TBD851922 TKZ786391:TKZ851922 TUV786391:TUV851922 UER786391:UER851922 UON786391:UON851922 UYJ786391:UYJ851922 VIF786391:VIF851922 VSB786391:VSB851922 WBX786391:WBX851922 WLT786391:WLT851922 WVP786391:WVP851922 H851927:H917458 JD851927:JD917458 SZ851927:SZ917458 ACV851927:ACV917458 AMR851927:AMR917458 AWN851927:AWN917458 BGJ851927:BGJ917458 BQF851927:BQF917458 CAB851927:CAB917458 CJX851927:CJX917458 CTT851927:CTT917458 DDP851927:DDP917458 DNL851927:DNL917458 DXH851927:DXH917458 EHD851927:EHD917458 EQZ851927:EQZ917458 FAV851927:FAV917458 FKR851927:FKR917458 FUN851927:FUN917458 GEJ851927:GEJ917458 GOF851927:GOF917458 GYB851927:GYB917458 HHX851927:HHX917458 HRT851927:HRT917458 IBP851927:IBP917458 ILL851927:ILL917458 IVH851927:IVH917458 JFD851927:JFD917458 JOZ851927:JOZ917458 JYV851927:JYV917458 KIR851927:KIR917458 KSN851927:KSN917458 LCJ851927:LCJ917458 LMF851927:LMF917458 LWB851927:LWB917458 MFX851927:MFX917458 MPT851927:MPT917458 MZP851927:MZP917458 NJL851927:NJL917458 NTH851927:NTH917458 ODD851927:ODD917458 OMZ851927:OMZ917458 OWV851927:OWV917458 PGR851927:PGR917458 PQN851927:PQN917458 QAJ851927:QAJ917458 QKF851927:QKF917458 QUB851927:QUB917458 RDX851927:RDX917458 RNT851927:RNT917458 RXP851927:RXP917458 SHL851927:SHL917458 SRH851927:SRH917458 TBD851927:TBD917458 TKZ851927:TKZ917458 TUV851927:TUV917458 UER851927:UER917458 UON851927:UON917458 UYJ851927:UYJ917458 VIF851927:VIF917458 VSB851927:VSB917458 WBX851927:WBX917458 WLT851927:WLT917458 WVP851927:WVP917458 H917463:H982994 JD917463:JD982994 SZ917463:SZ982994 ACV917463:ACV982994 AMR917463:AMR982994 AWN917463:AWN982994 BGJ917463:BGJ982994 BQF917463:BQF982994 CAB917463:CAB982994 CJX917463:CJX982994 CTT917463:CTT982994 DDP917463:DDP982994 DNL917463:DNL982994 DXH917463:DXH982994 EHD917463:EHD982994 EQZ917463:EQZ982994 FAV917463:FAV982994 FKR917463:FKR982994 FUN917463:FUN982994 GEJ917463:GEJ982994 GOF917463:GOF982994 GYB917463:GYB982994 HHX917463:HHX982994 HRT917463:HRT982994 IBP917463:IBP982994 ILL917463:ILL982994 IVH917463:IVH982994 JFD917463:JFD982994 JOZ917463:JOZ982994 JYV917463:JYV982994 KIR917463:KIR982994 KSN917463:KSN982994 LCJ917463:LCJ982994 LMF917463:LMF982994 LWB917463:LWB982994 MFX917463:MFX982994 MPT917463:MPT982994 MZP917463:MZP982994 NJL917463:NJL982994 NTH917463:NTH982994 ODD917463:ODD982994 OMZ917463:OMZ982994 OWV917463:OWV982994 PGR917463:PGR982994 PQN917463:PQN982994 QAJ917463:QAJ982994 QKF917463:QKF982994 QUB917463:QUB982994 RDX917463:RDX982994 RNT917463:RNT982994 RXP917463:RXP982994 SHL917463:SHL982994 SRH917463:SRH982994 TBD917463:TBD982994 TKZ917463:TKZ982994 TUV917463:TUV982994 UER917463:UER982994 UON917463:UON982994 UYJ917463:UYJ982994 VIF917463:VIF982994 VSB917463:VSB982994 WBX917463:WBX982994 WLT917463:WLT982994 WVP917463:WVP982994 H982999:H1048576 JD982999:JD1048576 SZ982999:SZ1048576 ACV982999:ACV1048576 AMR982999:AMR1048576 AWN982999:AWN1048576 BGJ982999:BGJ1048576 BQF982999:BQF1048576 CAB982999:CAB1048576 CJX982999:CJX1048576 CTT982999:CTT1048576 DDP982999:DDP1048576 DNL982999:DNL1048576 DXH982999:DXH1048576 EHD982999:EHD1048576 EQZ982999:EQZ1048576 FAV982999:FAV1048576 FKR982999:FKR1048576 FUN982999:FUN1048576 GEJ982999:GEJ1048576 GOF982999:GOF1048576 GYB982999:GYB1048576 HHX982999:HHX1048576 HRT982999:HRT1048576 IBP982999:IBP1048576 ILL982999:ILL1048576 IVH982999:IVH1048576 JFD982999:JFD1048576 JOZ982999:JOZ1048576 JYV982999:JYV1048576 KIR982999:KIR1048576 KSN982999:KSN1048576 LCJ982999:LCJ1048576 LMF982999:LMF1048576 LWB982999:LWB1048576 MFX982999:MFX1048576 MPT982999:MPT1048576 MZP982999:MZP1048576 NJL982999:NJL1048576 NTH982999:NTH1048576 ODD982999:ODD1048576 OMZ982999:OMZ1048576 OWV982999:OWV1048576 PGR982999:PGR1048576 PQN982999:PQN1048576 QAJ982999:QAJ1048576 QKF982999:QKF1048576 QUB982999:QUB1048576 RDX982999:RDX1048576 RNT982999:RNT1048576 RXP982999:RXP1048576 SHL982999:SHL1048576 SRH982999:SRH1048576 TBD982999:TBD1048576 TKZ982999:TKZ1048576 TUV982999:TUV1048576 UER982999:UER1048576 UON982999:UON1048576 UYJ982999:UYJ1048576 VIF982999:VIF1048576 VSB982999:VSB1048576 WBX982999:WBX1048576 WLT982999:WLT1048576 WVP982999:WVP1048576 WVP5:WVP65490 WLT5:WLT65490 WBX5:WBX65490 VSB5:VSB65490 VIF5:VIF65490 UYJ5:UYJ65490 UON5:UON65490 UER5:UER65490 TUV5:TUV65490 TKZ5:TKZ65490 TBD5:TBD65490 SRH5:SRH65490 SHL5:SHL65490 RXP5:RXP65490 RNT5:RNT65490 RDX5:RDX65490 QUB5:QUB65490 QKF5:QKF65490 QAJ5:QAJ65490 PQN5:PQN65490 PGR5:PGR65490 OWV5:OWV65490 OMZ5:OMZ65490 ODD5:ODD65490 NTH5:NTH65490 NJL5:NJL65490 MZP5:MZP65490 MPT5:MPT65490 MFX5:MFX65490 LWB5:LWB65490 LMF5:LMF65490 LCJ5:LCJ65490 KSN5:KSN65490 KIR5:KIR65490 JYV5:JYV65490 JOZ5:JOZ65490 JFD5:JFD65490 IVH5:IVH65490 ILL5:ILL65490 IBP5:IBP65490 HRT5:HRT65490 HHX5:HHX65490 GYB5:GYB65490 GOF5:GOF65490 GEJ5:GEJ65490 FUN5:FUN65490 FKR5:FKR65490 FAV5:FAV65490 EQZ5:EQZ65490 EHD5:EHD65490 DXH5:DXH65490 DNL5:DNL65490 DDP5:DDP65490 CTT5:CTT65490 CJX5:CJX65490 CAB5:CAB65490 BQF5:BQF65490 BGJ5:BGJ65490 AWN5:AWN65490 AMR5:AMR65490 ACV5:ACV65490 SZ5:SZ65490 JD5:JD65490 H5:H411 H415 H421:H65490"/>
    <dataValidation allowBlank="1" showInputMessage="1" showErrorMessage="1" prompt="Amount" sqref="L65495:L131026 JH65495:JH131026 TD65495:TD131026 ACZ65495:ACZ131026 AMV65495:AMV131026 AWR65495:AWR131026 BGN65495:BGN131026 BQJ65495:BQJ131026 CAF65495:CAF131026 CKB65495:CKB131026 CTX65495:CTX131026 DDT65495:DDT131026 DNP65495:DNP131026 DXL65495:DXL131026 EHH65495:EHH131026 ERD65495:ERD131026 FAZ65495:FAZ131026 FKV65495:FKV131026 FUR65495:FUR131026 GEN65495:GEN131026 GOJ65495:GOJ131026 GYF65495:GYF131026 HIB65495:HIB131026 HRX65495:HRX131026 IBT65495:IBT131026 ILP65495:ILP131026 IVL65495:IVL131026 JFH65495:JFH131026 JPD65495:JPD131026 JYZ65495:JYZ131026 KIV65495:KIV131026 KSR65495:KSR131026 LCN65495:LCN131026 LMJ65495:LMJ131026 LWF65495:LWF131026 MGB65495:MGB131026 MPX65495:MPX131026 MZT65495:MZT131026 NJP65495:NJP131026 NTL65495:NTL131026 ODH65495:ODH131026 OND65495:OND131026 OWZ65495:OWZ131026 PGV65495:PGV131026 PQR65495:PQR131026 QAN65495:QAN131026 QKJ65495:QKJ131026 QUF65495:QUF131026 REB65495:REB131026 RNX65495:RNX131026 RXT65495:RXT131026 SHP65495:SHP131026 SRL65495:SRL131026 TBH65495:TBH131026 TLD65495:TLD131026 TUZ65495:TUZ131026 UEV65495:UEV131026 UOR65495:UOR131026 UYN65495:UYN131026 VIJ65495:VIJ131026 VSF65495:VSF131026 WCB65495:WCB131026 WLX65495:WLX131026 WVT65495:WVT131026 L131031:L196562 JH131031:JH196562 TD131031:TD196562 ACZ131031:ACZ196562 AMV131031:AMV196562 AWR131031:AWR196562 BGN131031:BGN196562 BQJ131031:BQJ196562 CAF131031:CAF196562 CKB131031:CKB196562 CTX131031:CTX196562 DDT131031:DDT196562 DNP131031:DNP196562 DXL131031:DXL196562 EHH131031:EHH196562 ERD131031:ERD196562 FAZ131031:FAZ196562 FKV131031:FKV196562 FUR131031:FUR196562 GEN131031:GEN196562 GOJ131031:GOJ196562 GYF131031:GYF196562 HIB131031:HIB196562 HRX131031:HRX196562 IBT131031:IBT196562 ILP131031:ILP196562 IVL131031:IVL196562 JFH131031:JFH196562 JPD131031:JPD196562 JYZ131031:JYZ196562 KIV131031:KIV196562 KSR131031:KSR196562 LCN131031:LCN196562 LMJ131031:LMJ196562 LWF131031:LWF196562 MGB131031:MGB196562 MPX131031:MPX196562 MZT131031:MZT196562 NJP131031:NJP196562 NTL131031:NTL196562 ODH131031:ODH196562 OND131031:OND196562 OWZ131031:OWZ196562 PGV131031:PGV196562 PQR131031:PQR196562 QAN131031:QAN196562 QKJ131031:QKJ196562 QUF131031:QUF196562 REB131031:REB196562 RNX131031:RNX196562 RXT131031:RXT196562 SHP131031:SHP196562 SRL131031:SRL196562 TBH131031:TBH196562 TLD131031:TLD196562 TUZ131031:TUZ196562 UEV131031:UEV196562 UOR131031:UOR196562 UYN131031:UYN196562 VIJ131031:VIJ196562 VSF131031:VSF196562 WCB131031:WCB196562 WLX131031:WLX196562 WVT131031:WVT196562 L196567:L262098 JH196567:JH262098 TD196567:TD262098 ACZ196567:ACZ262098 AMV196567:AMV262098 AWR196567:AWR262098 BGN196567:BGN262098 BQJ196567:BQJ262098 CAF196567:CAF262098 CKB196567:CKB262098 CTX196567:CTX262098 DDT196567:DDT262098 DNP196567:DNP262098 DXL196567:DXL262098 EHH196567:EHH262098 ERD196567:ERD262098 FAZ196567:FAZ262098 FKV196567:FKV262098 FUR196567:FUR262098 GEN196567:GEN262098 GOJ196567:GOJ262098 GYF196567:GYF262098 HIB196567:HIB262098 HRX196567:HRX262098 IBT196567:IBT262098 ILP196567:ILP262098 IVL196567:IVL262098 JFH196567:JFH262098 JPD196567:JPD262098 JYZ196567:JYZ262098 KIV196567:KIV262098 KSR196567:KSR262098 LCN196567:LCN262098 LMJ196567:LMJ262098 LWF196567:LWF262098 MGB196567:MGB262098 MPX196567:MPX262098 MZT196567:MZT262098 NJP196567:NJP262098 NTL196567:NTL262098 ODH196567:ODH262098 OND196567:OND262098 OWZ196567:OWZ262098 PGV196567:PGV262098 PQR196567:PQR262098 QAN196567:QAN262098 QKJ196567:QKJ262098 QUF196567:QUF262098 REB196567:REB262098 RNX196567:RNX262098 RXT196567:RXT262098 SHP196567:SHP262098 SRL196567:SRL262098 TBH196567:TBH262098 TLD196567:TLD262098 TUZ196567:TUZ262098 UEV196567:UEV262098 UOR196567:UOR262098 UYN196567:UYN262098 VIJ196567:VIJ262098 VSF196567:VSF262098 WCB196567:WCB262098 WLX196567:WLX262098 WVT196567:WVT262098 L262103:L327634 JH262103:JH327634 TD262103:TD327634 ACZ262103:ACZ327634 AMV262103:AMV327634 AWR262103:AWR327634 BGN262103:BGN327634 BQJ262103:BQJ327634 CAF262103:CAF327634 CKB262103:CKB327634 CTX262103:CTX327634 DDT262103:DDT327634 DNP262103:DNP327634 DXL262103:DXL327634 EHH262103:EHH327634 ERD262103:ERD327634 FAZ262103:FAZ327634 FKV262103:FKV327634 FUR262103:FUR327634 GEN262103:GEN327634 GOJ262103:GOJ327634 GYF262103:GYF327634 HIB262103:HIB327634 HRX262103:HRX327634 IBT262103:IBT327634 ILP262103:ILP327634 IVL262103:IVL327634 JFH262103:JFH327634 JPD262103:JPD327634 JYZ262103:JYZ327634 KIV262103:KIV327634 KSR262103:KSR327634 LCN262103:LCN327634 LMJ262103:LMJ327634 LWF262103:LWF327634 MGB262103:MGB327634 MPX262103:MPX327634 MZT262103:MZT327634 NJP262103:NJP327634 NTL262103:NTL327634 ODH262103:ODH327634 OND262103:OND327634 OWZ262103:OWZ327634 PGV262103:PGV327634 PQR262103:PQR327634 QAN262103:QAN327634 QKJ262103:QKJ327634 QUF262103:QUF327634 REB262103:REB327634 RNX262103:RNX327634 RXT262103:RXT327634 SHP262103:SHP327634 SRL262103:SRL327634 TBH262103:TBH327634 TLD262103:TLD327634 TUZ262103:TUZ327634 UEV262103:UEV327634 UOR262103:UOR327634 UYN262103:UYN327634 VIJ262103:VIJ327634 VSF262103:VSF327634 WCB262103:WCB327634 WLX262103:WLX327634 WVT262103:WVT327634 L327639:L393170 JH327639:JH393170 TD327639:TD393170 ACZ327639:ACZ393170 AMV327639:AMV393170 AWR327639:AWR393170 BGN327639:BGN393170 BQJ327639:BQJ393170 CAF327639:CAF393170 CKB327639:CKB393170 CTX327639:CTX393170 DDT327639:DDT393170 DNP327639:DNP393170 DXL327639:DXL393170 EHH327639:EHH393170 ERD327639:ERD393170 FAZ327639:FAZ393170 FKV327639:FKV393170 FUR327639:FUR393170 GEN327639:GEN393170 GOJ327639:GOJ393170 GYF327639:GYF393170 HIB327639:HIB393170 HRX327639:HRX393170 IBT327639:IBT393170 ILP327639:ILP393170 IVL327639:IVL393170 JFH327639:JFH393170 JPD327639:JPD393170 JYZ327639:JYZ393170 KIV327639:KIV393170 KSR327639:KSR393170 LCN327639:LCN393170 LMJ327639:LMJ393170 LWF327639:LWF393170 MGB327639:MGB393170 MPX327639:MPX393170 MZT327639:MZT393170 NJP327639:NJP393170 NTL327639:NTL393170 ODH327639:ODH393170 OND327639:OND393170 OWZ327639:OWZ393170 PGV327639:PGV393170 PQR327639:PQR393170 QAN327639:QAN393170 QKJ327639:QKJ393170 QUF327639:QUF393170 REB327639:REB393170 RNX327639:RNX393170 RXT327639:RXT393170 SHP327639:SHP393170 SRL327639:SRL393170 TBH327639:TBH393170 TLD327639:TLD393170 TUZ327639:TUZ393170 UEV327639:UEV393170 UOR327639:UOR393170 UYN327639:UYN393170 VIJ327639:VIJ393170 VSF327639:VSF393170 WCB327639:WCB393170 WLX327639:WLX393170 WVT327639:WVT393170 L393175:L458706 JH393175:JH458706 TD393175:TD458706 ACZ393175:ACZ458706 AMV393175:AMV458706 AWR393175:AWR458706 BGN393175:BGN458706 BQJ393175:BQJ458706 CAF393175:CAF458706 CKB393175:CKB458706 CTX393175:CTX458706 DDT393175:DDT458706 DNP393175:DNP458706 DXL393175:DXL458706 EHH393175:EHH458706 ERD393175:ERD458706 FAZ393175:FAZ458706 FKV393175:FKV458706 FUR393175:FUR458706 GEN393175:GEN458706 GOJ393175:GOJ458706 GYF393175:GYF458706 HIB393175:HIB458706 HRX393175:HRX458706 IBT393175:IBT458706 ILP393175:ILP458706 IVL393175:IVL458706 JFH393175:JFH458706 JPD393175:JPD458706 JYZ393175:JYZ458706 KIV393175:KIV458706 KSR393175:KSR458706 LCN393175:LCN458706 LMJ393175:LMJ458706 LWF393175:LWF458706 MGB393175:MGB458706 MPX393175:MPX458706 MZT393175:MZT458706 NJP393175:NJP458706 NTL393175:NTL458706 ODH393175:ODH458706 OND393175:OND458706 OWZ393175:OWZ458706 PGV393175:PGV458706 PQR393175:PQR458706 QAN393175:QAN458706 QKJ393175:QKJ458706 QUF393175:QUF458706 REB393175:REB458706 RNX393175:RNX458706 RXT393175:RXT458706 SHP393175:SHP458706 SRL393175:SRL458706 TBH393175:TBH458706 TLD393175:TLD458706 TUZ393175:TUZ458706 UEV393175:UEV458706 UOR393175:UOR458706 UYN393175:UYN458706 VIJ393175:VIJ458706 VSF393175:VSF458706 WCB393175:WCB458706 WLX393175:WLX458706 WVT393175:WVT458706 L458711:L524242 JH458711:JH524242 TD458711:TD524242 ACZ458711:ACZ524242 AMV458711:AMV524242 AWR458711:AWR524242 BGN458711:BGN524242 BQJ458711:BQJ524242 CAF458711:CAF524242 CKB458711:CKB524242 CTX458711:CTX524242 DDT458711:DDT524242 DNP458711:DNP524242 DXL458711:DXL524242 EHH458711:EHH524242 ERD458711:ERD524242 FAZ458711:FAZ524242 FKV458711:FKV524242 FUR458711:FUR524242 GEN458711:GEN524242 GOJ458711:GOJ524242 GYF458711:GYF524242 HIB458711:HIB524242 HRX458711:HRX524242 IBT458711:IBT524242 ILP458711:ILP524242 IVL458711:IVL524242 JFH458711:JFH524242 JPD458711:JPD524242 JYZ458711:JYZ524242 KIV458711:KIV524242 KSR458711:KSR524242 LCN458711:LCN524242 LMJ458711:LMJ524242 LWF458711:LWF524242 MGB458711:MGB524242 MPX458711:MPX524242 MZT458711:MZT524242 NJP458711:NJP524242 NTL458711:NTL524242 ODH458711:ODH524242 OND458711:OND524242 OWZ458711:OWZ524242 PGV458711:PGV524242 PQR458711:PQR524242 QAN458711:QAN524242 QKJ458711:QKJ524242 QUF458711:QUF524242 REB458711:REB524242 RNX458711:RNX524242 RXT458711:RXT524242 SHP458711:SHP524242 SRL458711:SRL524242 TBH458711:TBH524242 TLD458711:TLD524242 TUZ458711:TUZ524242 UEV458711:UEV524242 UOR458711:UOR524242 UYN458711:UYN524242 VIJ458711:VIJ524242 VSF458711:VSF524242 WCB458711:WCB524242 WLX458711:WLX524242 WVT458711:WVT524242 L524247:L589778 JH524247:JH589778 TD524247:TD589778 ACZ524247:ACZ589778 AMV524247:AMV589778 AWR524247:AWR589778 BGN524247:BGN589778 BQJ524247:BQJ589778 CAF524247:CAF589778 CKB524247:CKB589778 CTX524247:CTX589778 DDT524247:DDT589778 DNP524247:DNP589778 DXL524247:DXL589778 EHH524247:EHH589778 ERD524247:ERD589778 FAZ524247:FAZ589778 FKV524247:FKV589778 FUR524247:FUR589778 GEN524247:GEN589778 GOJ524247:GOJ589778 GYF524247:GYF589778 HIB524247:HIB589778 HRX524247:HRX589778 IBT524247:IBT589778 ILP524247:ILP589778 IVL524247:IVL589778 JFH524247:JFH589778 JPD524247:JPD589778 JYZ524247:JYZ589778 KIV524247:KIV589778 KSR524247:KSR589778 LCN524247:LCN589778 LMJ524247:LMJ589778 LWF524247:LWF589778 MGB524247:MGB589778 MPX524247:MPX589778 MZT524247:MZT589778 NJP524247:NJP589778 NTL524247:NTL589778 ODH524247:ODH589778 OND524247:OND589778 OWZ524247:OWZ589778 PGV524247:PGV589778 PQR524247:PQR589778 QAN524247:QAN589778 QKJ524247:QKJ589778 QUF524247:QUF589778 REB524247:REB589778 RNX524247:RNX589778 RXT524247:RXT589778 SHP524247:SHP589778 SRL524247:SRL589778 TBH524247:TBH589778 TLD524247:TLD589778 TUZ524247:TUZ589778 UEV524247:UEV589778 UOR524247:UOR589778 UYN524247:UYN589778 VIJ524247:VIJ589778 VSF524247:VSF589778 WCB524247:WCB589778 WLX524247:WLX589778 WVT524247:WVT589778 L589783:L655314 JH589783:JH655314 TD589783:TD655314 ACZ589783:ACZ655314 AMV589783:AMV655314 AWR589783:AWR655314 BGN589783:BGN655314 BQJ589783:BQJ655314 CAF589783:CAF655314 CKB589783:CKB655314 CTX589783:CTX655314 DDT589783:DDT655314 DNP589783:DNP655314 DXL589783:DXL655314 EHH589783:EHH655314 ERD589783:ERD655314 FAZ589783:FAZ655314 FKV589783:FKV655314 FUR589783:FUR655314 GEN589783:GEN655314 GOJ589783:GOJ655314 GYF589783:GYF655314 HIB589783:HIB655314 HRX589783:HRX655314 IBT589783:IBT655314 ILP589783:ILP655314 IVL589783:IVL655314 JFH589783:JFH655314 JPD589783:JPD655314 JYZ589783:JYZ655314 KIV589783:KIV655314 KSR589783:KSR655314 LCN589783:LCN655314 LMJ589783:LMJ655314 LWF589783:LWF655314 MGB589783:MGB655314 MPX589783:MPX655314 MZT589783:MZT655314 NJP589783:NJP655314 NTL589783:NTL655314 ODH589783:ODH655314 OND589783:OND655314 OWZ589783:OWZ655314 PGV589783:PGV655314 PQR589783:PQR655314 QAN589783:QAN655314 QKJ589783:QKJ655314 QUF589783:QUF655314 REB589783:REB655314 RNX589783:RNX655314 RXT589783:RXT655314 SHP589783:SHP655314 SRL589783:SRL655314 TBH589783:TBH655314 TLD589783:TLD655314 TUZ589783:TUZ655314 UEV589783:UEV655314 UOR589783:UOR655314 UYN589783:UYN655314 VIJ589783:VIJ655314 VSF589783:VSF655314 WCB589783:WCB655314 WLX589783:WLX655314 WVT589783:WVT655314 L655319:L720850 JH655319:JH720850 TD655319:TD720850 ACZ655319:ACZ720850 AMV655319:AMV720850 AWR655319:AWR720850 BGN655319:BGN720850 BQJ655319:BQJ720850 CAF655319:CAF720850 CKB655319:CKB720850 CTX655319:CTX720850 DDT655319:DDT720850 DNP655319:DNP720850 DXL655319:DXL720850 EHH655319:EHH720850 ERD655319:ERD720850 FAZ655319:FAZ720850 FKV655319:FKV720850 FUR655319:FUR720850 GEN655319:GEN720850 GOJ655319:GOJ720850 GYF655319:GYF720850 HIB655319:HIB720850 HRX655319:HRX720850 IBT655319:IBT720850 ILP655319:ILP720850 IVL655319:IVL720850 JFH655319:JFH720850 JPD655319:JPD720850 JYZ655319:JYZ720850 KIV655319:KIV720850 KSR655319:KSR720850 LCN655319:LCN720850 LMJ655319:LMJ720850 LWF655319:LWF720850 MGB655319:MGB720850 MPX655319:MPX720850 MZT655319:MZT720850 NJP655319:NJP720850 NTL655319:NTL720850 ODH655319:ODH720850 OND655319:OND720850 OWZ655319:OWZ720850 PGV655319:PGV720850 PQR655319:PQR720850 QAN655319:QAN720850 QKJ655319:QKJ720850 QUF655319:QUF720850 REB655319:REB720850 RNX655319:RNX720850 RXT655319:RXT720850 SHP655319:SHP720850 SRL655319:SRL720850 TBH655319:TBH720850 TLD655319:TLD720850 TUZ655319:TUZ720850 UEV655319:UEV720850 UOR655319:UOR720850 UYN655319:UYN720850 VIJ655319:VIJ720850 VSF655319:VSF720850 WCB655319:WCB720850 WLX655319:WLX720850 WVT655319:WVT720850 L720855:L786386 JH720855:JH786386 TD720855:TD786386 ACZ720855:ACZ786386 AMV720855:AMV786386 AWR720855:AWR786386 BGN720855:BGN786386 BQJ720855:BQJ786386 CAF720855:CAF786386 CKB720855:CKB786386 CTX720855:CTX786386 DDT720855:DDT786386 DNP720855:DNP786386 DXL720855:DXL786386 EHH720855:EHH786386 ERD720855:ERD786386 FAZ720855:FAZ786386 FKV720855:FKV786386 FUR720855:FUR786386 GEN720855:GEN786386 GOJ720855:GOJ786386 GYF720855:GYF786386 HIB720855:HIB786386 HRX720855:HRX786386 IBT720855:IBT786386 ILP720855:ILP786386 IVL720855:IVL786386 JFH720855:JFH786386 JPD720855:JPD786386 JYZ720855:JYZ786386 KIV720855:KIV786386 KSR720855:KSR786386 LCN720855:LCN786386 LMJ720855:LMJ786386 LWF720855:LWF786386 MGB720855:MGB786386 MPX720855:MPX786386 MZT720855:MZT786386 NJP720855:NJP786386 NTL720855:NTL786386 ODH720855:ODH786386 OND720855:OND786386 OWZ720855:OWZ786386 PGV720855:PGV786386 PQR720855:PQR786386 QAN720855:QAN786386 QKJ720855:QKJ786386 QUF720855:QUF786386 REB720855:REB786386 RNX720855:RNX786386 RXT720855:RXT786386 SHP720855:SHP786386 SRL720855:SRL786386 TBH720855:TBH786386 TLD720855:TLD786386 TUZ720855:TUZ786386 UEV720855:UEV786386 UOR720855:UOR786386 UYN720855:UYN786386 VIJ720855:VIJ786386 VSF720855:VSF786386 WCB720855:WCB786386 WLX720855:WLX786386 WVT720855:WVT786386 L786391:L851922 JH786391:JH851922 TD786391:TD851922 ACZ786391:ACZ851922 AMV786391:AMV851922 AWR786391:AWR851922 BGN786391:BGN851922 BQJ786391:BQJ851922 CAF786391:CAF851922 CKB786391:CKB851922 CTX786391:CTX851922 DDT786391:DDT851922 DNP786391:DNP851922 DXL786391:DXL851922 EHH786391:EHH851922 ERD786391:ERD851922 FAZ786391:FAZ851922 FKV786391:FKV851922 FUR786391:FUR851922 GEN786391:GEN851922 GOJ786391:GOJ851922 GYF786391:GYF851922 HIB786391:HIB851922 HRX786391:HRX851922 IBT786391:IBT851922 ILP786391:ILP851922 IVL786391:IVL851922 JFH786391:JFH851922 JPD786391:JPD851922 JYZ786391:JYZ851922 KIV786391:KIV851922 KSR786391:KSR851922 LCN786391:LCN851922 LMJ786391:LMJ851922 LWF786391:LWF851922 MGB786391:MGB851922 MPX786391:MPX851922 MZT786391:MZT851922 NJP786391:NJP851922 NTL786391:NTL851922 ODH786391:ODH851922 OND786391:OND851922 OWZ786391:OWZ851922 PGV786391:PGV851922 PQR786391:PQR851922 QAN786391:QAN851922 QKJ786391:QKJ851922 QUF786391:QUF851922 REB786391:REB851922 RNX786391:RNX851922 RXT786391:RXT851922 SHP786391:SHP851922 SRL786391:SRL851922 TBH786391:TBH851922 TLD786391:TLD851922 TUZ786391:TUZ851922 UEV786391:UEV851922 UOR786391:UOR851922 UYN786391:UYN851922 VIJ786391:VIJ851922 VSF786391:VSF851922 WCB786391:WCB851922 WLX786391:WLX851922 WVT786391:WVT851922 L851927:L917458 JH851927:JH917458 TD851927:TD917458 ACZ851927:ACZ917458 AMV851927:AMV917458 AWR851927:AWR917458 BGN851927:BGN917458 BQJ851927:BQJ917458 CAF851927:CAF917458 CKB851927:CKB917458 CTX851927:CTX917458 DDT851927:DDT917458 DNP851927:DNP917458 DXL851927:DXL917458 EHH851927:EHH917458 ERD851927:ERD917458 FAZ851927:FAZ917458 FKV851927:FKV917458 FUR851927:FUR917458 GEN851927:GEN917458 GOJ851927:GOJ917458 GYF851927:GYF917458 HIB851927:HIB917458 HRX851927:HRX917458 IBT851927:IBT917458 ILP851927:ILP917458 IVL851927:IVL917458 JFH851927:JFH917458 JPD851927:JPD917458 JYZ851927:JYZ917458 KIV851927:KIV917458 KSR851927:KSR917458 LCN851927:LCN917458 LMJ851927:LMJ917458 LWF851927:LWF917458 MGB851927:MGB917458 MPX851927:MPX917458 MZT851927:MZT917458 NJP851927:NJP917458 NTL851927:NTL917458 ODH851927:ODH917458 OND851927:OND917458 OWZ851927:OWZ917458 PGV851927:PGV917458 PQR851927:PQR917458 QAN851927:QAN917458 QKJ851927:QKJ917458 QUF851927:QUF917458 REB851927:REB917458 RNX851927:RNX917458 RXT851927:RXT917458 SHP851927:SHP917458 SRL851927:SRL917458 TBH851927:TBH917458 TLD851927:TLD917458 TUZ851927:TUZ917458 UEV851927:UEV917458 UOR851927:UOR917458 UYN851927:UYN917458 VIJ851927:VIJ917458 VSF851927:VSF917458 WCB851927:WCB917458 WLX851927:WLX917458 WVT851927:WVT917458 L917463:L982994 JH917463:JH982994 TD917463:TD982994 ACZ917463:ACZ982994 AMV917463:AMV982994 AWR917463:AWR982994 BGN917463:BGN982994 BQJ917463:BQJ982994 CAF917463:CAF982994 CKB917463:CKB982994 CTX917463:CTX982994 DDT917463:DDT982994 DNP917463:DNP982994 DXL917463:DXL982994 EHH917463:EHH982994 ERD917463:ERD982994 FAZ917463:FAZ982994 FKV917463:FKV982994 FUR917463:FUR982994 GEN917463:GEN982994 GOJ917463:GOJ982994 GYF917463:GYF982994 HIB917463:HIB982994 HRX917463:HRX982994 IBT917463:IBT982994 ILP917463:ILP982994 IVL917463:IVL982994 JFH917463:JFH982994 JPD917463:JPD982994 JYZ917463:JYZ982994 KIV917463:KIV982994 KSR917463:KSR982994 LCN917463:LCN982994 LMJ917463:LMJ982994 LWF917463:LWF982994 MGB917463:MGB982994 MPX917463:MPX982994 MZT917463:MZT982994 NJP917463:NJP982994 NTL917463:NTL982994 ODH917463:ODH982994 OND917463:OND982994 OWZ917463:OWZ982994 PGV917463:PGV982994 PQR917463:PQR982994 QAN917463:QAN982994 QKJ917463:QKJ982994 QUF917463:QUF982994 REB917463:REB982994 RNX917463:RNX982994 RXT917463:RXT982994 SHP917463:SHP982994 SRL917463:SRL982994 TBH917463:TBH982994 TLD917463:TLD982994 TUZ917463:TUZ982994 UEV917463:UEV982994 UOR917463:UOR982994 UYN917463:UYN982994 VIJ917463:VIJ982994 VSF917463:VSF982994 WCB917463:WCB982994 WLX917463:WLX982994 WVT917463:WVT982994 L982999:L1048576 JH982999:JH1048576 TD982999:TD1048576 ACZ982999:ACZ1048576 AMV982999:AMV1048576 AWR982999:AWR1048576 BGN982999:BGN1048576 BQJ982999:BQJ1048576 CAF982999:CAF1048576 CKB982999:CKB1048576 CTX982999:CTX1048576 DDT982999:DDT1048576 DNP982999:DNP1048576 DXL982999:DXL1048576 EHH982999:EHH1048576 ERD982999:ERD1048576 FAZ982999:FAZ1048576 FKV982999:FKV1048576 FUR982999:FUR1048576 GEN982999:GEN1048576 GOJ982999:GOJ1048576 GYF982999:GYF1048576 HIB982999:HIB1048576 HRX982999:HRX1048576 IBT982999:IBT1048576 ILP982999:ILP1048576 IVL982999:IVL1048576 JFH982999:JFH1048576 JPD982999:JPD1048576 JYZ982999:JYZ1048576 KIV982999:KIV1048576 KSR982999:KSR1048576 LCN982999:LCN1048576 LMJ982999:LMJ1048576 LWF982999:LWF1048576 MGB982999:MGB1048576 MPX982999:MPX1048576 MZT982999:MZT1048576 NJP982999:NJP1048576 NTL982999:NTL1048576 ODH982999:ODH1048576 OND982999:OND1048576 OWZ982999:OWZ1048576 PGV982999:PGV1048576 PQR982999:PQR1048576 QAN982999:QAN1048576 QKJ982999:QKJ1048576 QUF982999:QUF1048576 REB982999:REB1048576 RNX982999:RNX1048576 RXT982999:RXT1048576 SHP982999:SHP1048576 SRL982999:SRL1048576 TBH982999:TBH1048576 TLD982999:TLD1048576 TUZ982999:TUZ1048576 UEV982999:UEV1048576 UOR982999:UOR1048576 UYN982999:UYN1048576 VIJ982999:VIJ1048576 VSF982999:VSF1048576 WCB982999:WCB1048576 WLX982999:WLX1048576 WVT982999:WVT1048576 WVT5:WVT65490 WLX5:WLX65490 WCB5:WCB65490 VSF5:VSF65490 VIJ5:VIJ65490 UYN5:UYN65490 UOR5:UOR65490 UEV5:UEV65490 TUZ5:TUZ65490 TLD5:TLD65490 TBH5:TBH65490 SRL5:SRL65490 SHP5:SHP65490 RXT5:RXT65490 RNX5:RNX65490 REB5:REB65490 QUF5:QUF65490 QKJ5:QKJ65490 QAN5:QAN65490 PQR5:PQR65490 PGV5:PGV65490 OWZ5:OWZ65490 OND5:OND65490 ODH5:ODH65490 NTL5:NTL65490 NJP5:NJP65490 MZT5:MZT65490 MPX5:MPX65490 MGB5:MGB65490 LWF5:LWF65490 LMJ5:LMJ65490 LCN5:LCN65490 KSR5:KSR65490 KIV5:KIV65490 JYZ5:JYZ65490 JPD5:JPD65490 JFH5:JFH65490 IVL5:IVL65490 ILP5:ILP65490 IBT5:IBT65490 HRX5:HRX65490 HIB5:HIB65490 GYF5:GYF65490 GOJ5:GOJ65490 GEN5:GEN65490 FUR5:FUR65490 FKV5:FKV65490 FAZ5:FAZ65490 ERD5:ERD65490 EHH5:EHH65490 DXL5:DXL65490 DNP5:DNP65490 DDT5:DDT65490 CTX5:CTX65490 CKB5:CKB65490 CAF5:CAF65490 BQJ5:BQJ65490 BGN5:BGN65490 AWR5:AWR65490 AMV5:AMV65490 ACZ5:ACZ65490 TD5:TD65490 JH5:JH65490 L5:L419 L421:L65490"/>
    <dataValidation allowBlank="1" showInputMessage="1" showErrorMessage="1" prompt="Unit" sqref="K65495:K131026 JG65495:JG131026 TC65495:TC131026 ACY65495:ACY131026 AMU65495:AMU131026 AWQ65495:AWQ131026 BGM65495:BGM131026 BQI65495:BQI131026 CAE65495:CAE131026 CKA65495:CKA131026 CTW65495:CTW131026 DDS65495:DDS131026 DNO65495:DNO131026 DXK65495:DXK131026 EHG65495:EHG131026 ERC65495:ERC131026 FAY65495:FAY131026 FKU65495:FKU131026 FUQ65495:FUQ131026 GEM65495:GEM131026 GOI65495:GOI131026 GYE65495:GYE131026 HIA65495:HIA131026 HRW65495:HRW131026 IBS65495:IBS131026 ILO65495:ILO131026 IVK65495:IVK131026 JFG65495:JFG131026 JPC65495:JPC131026 JYY65495:JYY131026 KIU65495:KIU131026 KSQ65495:KSQ131026 LCM65495:LCM131026 LMI65495:LMI131026 LWE65495:LWE131026 MGA65495:MGA131026 MPW65495:MPW131026 MZS65495:MZS131026 NJO65495:NJO131026 NTK65495:NTK131026 ODG65495:ODG131026 ONC65495:ONC131026 OWY65495:OWY131026 PGU65495:PGU131026 PQQ65495:PQQ131026 QAM65495:QAM131026 QKI65495:QKI131026 QUE65495:QUE131026 REA65495:REA131026 RNW65495:RNW131026 RXS65495:RXS131026 SHO65495:SHO131026 SRK65495:SRK131026 TBG65495:TBG131026 TLC65495:TLC131026 TUY65495:TUY131026 UEU65495:UEU131026 UOQ65495:UOQ131026 UYM65495:UYM131026 VII65495:VII131026 VSE65495:VSE131026 WCA65495:WCA131026 WLW65495:WLW131026 WVS65495:WVS131026 K131031:K196562 JG131031:JG196562 TC131031:TC196562 ACY131031:ACY196562 AMU131031:AMU196562 AWQ131031:AWQ196562 BGM131031:BGM196562 BQI131031:BQI196562 CAE131031:CAE196562 CKA131031:CKA196562 CTW131031:CTW196562 DDS131031:DDS196562 DNO131031:DNO196562 DXK131031:DXK196562 EHG131031:EHG196562 ERC131031:ERC196562 FAY131031:FAY196562 FKU131031:FKU196562 FUQ131031:FUQ196562 GEM131031:GEM196562 GOI131031:GOI196562 GYE131031:GYE196562 HIA131031:HIA196562 HRW131031:HRW196562 IBS131031:IBS196562 ILO131031:ILO196562 IVK131031:IVK196562 JFG131031:JFG196562 JPC131031:JPC196562 JYY131031:JYY196562 KIU131031:KIU196562 KSQ131031:KSQ196562 LCM131031:LCM196562 LMI131031:LMI196562 LWE131031:LWE196562 MGA131031:MGA196562 MPW131031:MPW196562 MZS131031:MZS196562 NJO131031:NJO196562 NTK131031:NTK196562 ODG131031:ODG196562 ONC131031:ONC196562 OWY131031:OWY196562 PGU131031:PGU196562 PQQ131031:PQQ196562 QAM131031:QAM196562 QKI131031:QKI196562 QUE131031:QUE196562 REA131031:REA196562 RNW131031:RNW196562 RXS131031:RXS196562 SHO131031:SHO196562 SRK131031:SRK196562 TBG131031:TBG196562 TLC131031:TLC196562 TUY131031:TUY196562 UEU131031:UEU196562 UOQ131031:UOQ196562 UYM131031:UYM196562 VII131031:VII196562 VSE131031:VSE196562 WCA131031:WCA196562 WLW131031:WLW196562 WVS131031:WVS196562 K196567:K262098 JG196567:JG262098 TC196567:TC262098 ACY196567:ACY262098 AMU196567:AMU262098 AWQ196567:AWQ262098 BGM196567:BGM262098 BQI196567:BQI262098 CAE196567:CAE262098 CKA196567:CKA262098 CTW196567:CTW262098 DDS196567:DDS262098 DNO196567:DNO262098 DXK196567:DXK262098 EHG196567:EHG262098 ERC196567:ERC262098 FAY196567:FAY262098 FKU196567:FKU262098 FUQ196567:FUQ262098 GEM196567:GEM262098 GOI196567:GOI262098 GYE196567:GYE262098 HIA196567:HIA262098 HRW196567:HRW262098 IBS196567:IBS262098 ILO196567:ILO262098 IVK196567:IVK262098 JFG196567:JFG262098 JPC196567:JPC262098 JYY196567:JYY262098 KIU196567:KIU262098 KSQ196567:KSQ262098 LCM196567:LCM262098 LMI196567:LMI262098 LWE196567:LWE262098 MGA196567:MGA262098 MPW196567:MPW262098 MZS196567:MZS262098 NJO196567:NJO262098 NTK196567:NTK262098 ODG196567:ODG262098 ONC196567:ONC262098 OWY196567:OWY262098 PGU196567:PGU262098 PQQ196567:PQQ262098 QAM196567:QAM262098 QKI196567:QKI262098 QUE196567:QUE262098 REA196567:REA262098 RNW196567:RNW262098 RXS196567:RXS262098 SHO196567:SHO262098 SRK196567:SRK262098 TBG196567:TBG262098 TLC196567:TLC262098 TUY196567:TUY262098 UEU196567:UEU262098 UOQ196567:UOQ262098 UYM196567:UYM262098 VII196567:VII262098 VSE196567:VSE262098 WCA196567:WCA262098 WLW196567:WLW262098 WVS196567:WVS262098 K262103:K327634 JG262103:JG327634 TC262103:TC327634 ACY262103:ACY327634 AMU262103:AMU327634 AWQ262103:AWQ327634 BGM262103:BGM327634 BQI262103:BQI327634 CAE262103:CAE327634 CKA262103:CKA327634 CTW262103:CTW327634 DDS262103:DDS327634 DNO262103:DNO327634 DXK262103:DXK327634 EHG262103:EHG327634 ERC262103:ERC327634 FAY262103:FAY327634 FKU262103:FKU327634 FUQ262103:FUQ327634 GEM262103:GEM327634 GOI262103:GOI327634 GYE262103:GYE327634 HIA262103:HIA327634 HRW262103:HRW327634 IBS262103:IBS327634 ILO262103:ILO327634 IVK262103:IVK327634 JFG262103:JFG327634 JPC262103:JPC327634 JYY262103:JYY327634 KIU262103:KIU327634 KSQ262103:KSQ327634 LCM262103:LCM327634 LMI262103:LMI327634 LWE262103:LWE327634 MGA262103:MGA327634 MPW262103:MPW327634 MZS262103:MZS327634 NJO262103:NJO327634 NTK262103:NTK327634 ODG262103:ODG327634 ONC262103:ONC327634 OWY262103:OWY327634 PGU262103:PGU327634 PQQ262103:PQQ327634 QAM262103:QAM327634 QKI262103:QKI327634 QUE262103:QUE327634 REA262103:REA327634 RNW262103:RNW327634 RXS262103:RXS327634 SHO262103:SHO327634 SRK262103:SRK327634 TBG262103:TBG327634 TLC262103:TLC327634 TUY262103:TUY327634 UEU262103:UEU327634 UOQ262103:UOQ327634 UYM262103:UYM327634 VII262103:VII327634 VSE262103:VSE327634 WCA262103:WCA327634 WLW262103:WLW327634 WVS262103:WVS327634 K327639:K393170 JG327639:JG393170 TC327639:TC393170 ACY327639:ACY393170 AMU327639:AMU393170 AWQ327639:AWQ393170 BGM327639:BGM393170 BQI327639:BQI393170 CAE327639:CAE393170 CKA327639:CKA393170 CTW327639:CTW393170 DDS327639:DDS393170 DNO327639:DNO393170 DXK327639:DXK393170 EHG327639:EHG393170 ERC327639:ERC393170 FAY327639:FAY393170 FKU327639:FKU393170 FUQ327639:FUQ393170 GEM327639:GEM393170 GOI327639:GOI393170 GYE327639:GYE393170 HIA327639:HIA393170 HRW327639:HRW393170 IBS327639:IBS393170 ILO327639:ILO393170 IVK327639:IVK393170 JFG327639:JFG393170 JPC327639:JPC393170 JYY327639:JYY393170 KIU327639:KIU393170 KSQ327639:KSQ393170 LCM327639:LCM393170 LMI327639:LMI393170 LWE327639:LWE393170 MGA327639:MGA393170 MPW327639:MPW393170 MZS327639:MZS393170 NJO327639:NJO393170 NTK327639:NTK393170 ODG327639:ODG393170 ONC327639:ONC393170 OWY327639:OWY393170 PGU327639:PGU393170 PQQ327639:PQQ393170 QAM327639:QAM393170 QKI327639:QKI393170 QUE327639:QUE393170 REA327639:REA393170 RNW327639:RNW393170 RXS327639:RXS393170 SHO327639:SHO393170 SRK327639:SRK393170 TBG327639:TBG393170 TLC327639:TLC393170 TUY327639:TUY393170 UEU327639:UEU393170 UOQ327639:UOQ393170 UYM327639:UYM393170 VII327639:VII393170 VSE327639:VSE393170 WCA327639:WCA393170 WLW327639:WLW393170 WVS327639:WVS393170 K393175:K458706 JG393175:JG458706 TC393175:TC458706 ACY393175:ACY458706 AMU393175:AMU458706 AWQ393175:AWQ458706 BGM393175:BGM458706 BQI393175:BQI458706 CAE393175:CAE458706 CKA393175:CKA458706 CTW393175:CTW458706 DDS393175:DDS458706 DNO393175:DNO458706 DXK393175:DXK458706 EHG393175:EHG458706 ERC393175:ERC458706 FAY393175:FAY458706 FKU393175:FKU458706 FUQ393175:FUQ458706 GEM393175:GEM458706 GOI393175:GOI458706 GYE393175:GYE458706 HIA393175:HIA458706 HRW393175:HRW458706 IBS393175:IBS458706 ILO393175:ILO458706 IVK393175:IVK458706 JFG393175:JFG458706 JPC393175:JPC458706 JYY393175:JYY458706 KIU393175:KIU458706 KSQ393175:KSQ458706 LCM393175:LCM458706 LMI393175:LMI458706 LWE393175:LWE458706 MGA393175:MGA458706 MPW393175:MPW458706 MZS393175:MZS458706 NJO393175:NJO458706 NTK393175:NTK458706 ODG393175:ODG458706 ONC393175:ONC458706 OWY393175:OWY458706 PGU393175:PGU458706 PQQ393175:PQQ458706 QAM393175:QAM458706 QKI393175:QKI458706 QUE393175:QUE458706 REA393175:REA458706 RNW393175:RNW458706 RXS393175:RXS458706 SHO393175:SHO458706 SRK393175:SRK458706 TBG393175:TBG458706 TLC393175:TLC458706 TUY393175:TUY458706 UEU393175:UEU458706 UOQ393175:UOQ458706 UYM393175:UYM458706 VII393175:VII458706 VSE393175:VSE458706 WCA393175:WCA458706 WLW393175:WLW458706 WVS393175:WVS458706 K458711:K524242 JG458711:JG524242 TC458711:TC524242 ACY458711:ACY524242 AMU458711:AMU524242 AWQ458711:AWQ524242 BGM458711:BGM524242 BQI458711:BQI524242 CAE458711:CAE524242 CKA458711:CKA524242 CTW458711:CTW524242 DDS458711:DDS524242 DNO458711:DNO524242 DXK458711:DXK524242 EHG458711:EHG524242 ERC458711:ERC524242 FAY458711:FAY524242 FKU458711:FKU524242 FUQ458711:FUQ524242 GEM458711:GEM524242 GOI458711:GOI524242 GYE458711:GYE524242 HIA458711:HIA524242 HRW458711:HRW524242 IBS458711:IBS524242 ILO458711:ILO524242 IVK458711:IVK524242 JFG458711:JFG524242 JPC458711:JPC524242 JYY458711:JYY524242 KIU458711:KIU524242 KSQ458711:KSQ524242 LCM458711:LCM524242 LMI458711:LMI524242 LWE458711:LWE524242 MGA458711:MGA524242 MPW458711:MPW524242 MZS458711:MZS524242 NJO458711:NJO524242 NTK458711:NTK524242 ODG458711:ODG524242 ONC458711:ONC524242 OWY458711:OWY524242 PGU458711:PGU524242 PQQ458711:PQQ524242 QAM458711:QAM524242 QKI458711:QKI524242 QUE458711:QUE524242 REA458711:REA524242 RNW458711:RNW524242 RXS458711:RXS524242 SHO458711:SHO524242 SRK458711:SRK524242 TBG458711:TBG524242 TLC458711:TLC524242 TUY458711:TUY524242 UEU458711:UEU524242 UOQ458711:UOQ524242 UYM458711:UYM524242 VII458711:VII524242 VSE458711:VSE524242 WCA458711:WCA524242 WLW458711:WLW524242 WVS458711:WVS524242 K524247:K589778 JG524247:JG589778 TC524247:TC589778 ACY524247:ACY589778 AMU524247:AMU589778 AWQ524247:AWQ589778 BGM524247:BGM589778 BQI524247:BQI589778 CAE524247:CAE589778 CKA524247:CKA589778 CTW524247:CTW589778 DDS524247:DDS589778 DNO524247:DNO589778 DXK524247:DXK589778 EHG524247:EHG589778 ERC524247:ERC589778 FAY524247:FAY589778 FKU524247:FKU589778 FUQ524247:FUQ589778 GEM524247:GEM589778 GOI524247:GOI589778 GYE524247:GYE589778 HIA524247:HIA589778 HRW524247:HRW589778 IBS524247:IBS589778 ILO524247:ILO589778 IVK524247:IVK589778 JFG524247:JFG589778 JPC524247:JPC589778 JYY524247:JYY589778 KIU524247:KIU589778 KSQ524247:KSQ589778 LCM524247:LCM589778 LMI524247:LMI589778 LWE524247:LWE589778 MGA524247:MGA589778 MPW524247:MPW589778 MZS524247:MZS589778 NJO524247:NJO589778 NTK524247:NTK589778 ODG524247:ODG589778 ONC524247:ONC589778 OWY524247:OWY589778 PGU524247:PGU589778 PQQ524247:PQQ589778 QAM524247:QAM589778 QKI524247:QKI589778 QUE524247:QUE589778 REA524247:REA589778 RNW524247:RNW589778 RXS524247:RXS589778 SHO524247:SHO589778 SRK524247:SRK589778 TBG524247:TBG589778 TLC524247:TLC589778 TUY524247:TUY589778 UEU524247:UEU589778 UOQ524247:UOQ589778 UYM524247:UYM589778 VII524247:VII589778 VSE524247:VSE589778 WCA524247:WCA589778 WLW524247:WLW589778 WVS524247:WVS589778 K589783:K655314 JG589783:JG655314 TC589783:TC655314 ACY589783:ACY655314 AMU589783:AMU655314 AWQ589783:AWQ655314 BGM589783:BGM655314 BQI589783:BQI655314 CAE589783:CAE655314 CKA589783:CKA655314 CTW589783:CTW655314 DDS589783:DDS655314 DNO589783:DNO655314 DXK589783:DXK655314 EHG589783:EHG655314 ERC589783:ERC655314 FAY589783:FAY655314 FKU589783:FKU655314 FUQ589783:FUQ655314 GEM589783:GEM655314 GOI589783:GOI655314 GYE589783:GYE655314 HIA589783:HIA655314 HRW589783:HRW655314 IBS589783:IBS655314 ILO589783:ILO655314 IVK589783:IVK655314 JFG589783:JFG655314 JPC589783:JPC655314 JYY589783:JYY655314 KIU589783:KIU655314 KSQ589783:KSQ655314 LCM589783:LCM655314 LMI589783:LMI655314 LWE589783:LWE655314 MGA589783:MGA655314 MPW589783:MPW655314 MZS589783:MZS655314 NJO589783:NJO655314 NTK589783:NTK655314 ODG589783:ODG655314 ONC589783:ONC655314 OWY589783:OWY655314 PGU589783:PGU655314 PQQ589783:PQQ655314 QAM589783:QAM655314 QKI589783:QKI655314 QUE589783:QUE655314 REA589783:REA655314 RNW589783:RNW655314 RXS589783:RXS655314 SHO589783:SHO655314 SRK589783:SRK655314 TBG589783:TBG655314 TLC589783:TLC655314 TUY589783:TUY655314 UEU589783:UEU655314 UOQ589783:UOQ655314 UYM589783:UYM655314 VII589783:VII655314 VSE589783:VSE655314 WCA589783:WCA655314 WLW589783:WLW655314 WVS589783:WVS655314 K655319:K720850 JG655319:JG720850 TC655319:TC720850 ACY655319:ACY720850 AMU655319:AMU720850 AWQ655319:AWQ720850 BGM655319:BGM720850 BQI655319:BQI720850 CAE655319:CAE720850 CKA655319:CKA720850 CTW655319:CTW720850 DDS655319:DDS720850 DNO655319:DNO720850 DXK655319:DXK720850 EHG655319:EHG720850 ERC655319:ERC720850 FAY655319:FAY720850 FKU655319:FKU720850 FUQ655319:FUQ720850 GEM655319:GEM720850 GOI655319:GOI720850 GYE655319:GYE720850 HIA655319:HIA720850 HRW655319:HRW720850 IBS655319:IBS720850 ILO655319:ILO720850 IVK655319:IVK720850 JFG655319:JFG720850 JPC655319:JPC720850 JYY655319:JYY720850 KIU655319:KIU720850 KSQ655319:KSQ720850 LCM655319:LCM720850 LMI655319:LMI720850 LWE655319:LWE720850 MGA655319:MGA720850 MPW655319:MPW720850 MZS655319:MZS720850 NJO655319:NJO720850 NTK655319:NTK720850 ODG655319:ODG720850 ONC655319:ONC720850 OWY655319:OWY720850 PGU655319:PGU720850 PQQ655319:PQQ720850 QAM655319:QAM720850 QKI655319:QKI720850 QUE655319:QUE720850 REA655319:REA720850 RNW655319:RNW720850 RXS655319:RXS720850 SHO655319:SHO720850 SRK655319:SRK720850 TBG655319:TBG720850 TLC655319:TLC720850 TUY655319:TUY720850 UEU655319:UEU720850 UOQ655319:UOQ720850 UYM655319:UYM720850 VII655319:VII720850 VSE655319:VSE720850 WCA655319:WCA720850 WLW655319:WLW720850 WVS655319:WVS720850 K720855:K786386 JG720855:JG786386 TC720855:TC786386 ACY720855:ACY786386 AMU720855:AMU786386 AWQ720855:AWQ786386 BGM720855:BGM786386 BQI720855:BQI786386 CAE720855:CAE786386 CKA720855:CKA786386 CTW720855:CTW786386 DDS720855:DDS786386 DNO720855:DNO786386 DXK720855:DXK786386 EHG720855:EHG786386 ERC720855:ERC786386 FAY720855:FAY786386 FKU720855:FKU786386 FUQ720855:FUQ786386 GEM720855:GEM786386 GOI720855:GOI786386 GYE720855:GYE786386 HIA720855:HIA786386 HRW720855:HRW786386 IBS720855:IBS786386 ILO720855:ILO786386 IVK720855:IVK786386 JFG720855:JFG786386 JPC720855:JPC786386 JYY720855:JYY786386 KIU720855:KIU786386 KSQ720855:KSQ786386 LCM720855:LCM786386 LMI720855:LMI786386 LWE720855:LWE786386 MGA720855:MGA786386 MPW720855:MPW786386 MZS720855:MZS786386 NJO720855:NJO786386 NTK720855:NTK786386 ODG720855:ODG786386 ONC720855:ONC786386 OWY720855:OWY786386 PGU720855:PGU786386 PQQ720855:PQQ786386 QAM720855:QAM786386 QKI720855:QKI786386 QUE720855:QUE786386 REA720855:REA786386 RNW720855:RNW786386 RXS720855:RXS786386 SHO720855:SHO786386 SRK720855:SRK786386 TBG720855:TBG786386 TLC720855:TLC786386 TUY720855:TUY786386 UEU720855:UEU786386 UOQ720855:UOQ786386 UYM720855:UYM786386 VII720855:VII786386 VSE720855:VSE786386 WCA720855:WCA786386 WLW720855:WLW786386 WVS720855:WVS786386 K786391:K851922 JG786391:JG851922 TC786391:TC851922 ACY786391:ACY851922 AMU786391:AMU851922 AWQ786391:AWQ851922 BGM786391:BGM851922 BQI786391:BQI851922 CAE786391:CAE851922 CKA786391:CKA851922 CTW786391:CTW851922 DDS786391:DDS851922 DNO786391:DNO851922 DXK786391:DXK851922 EHG786391:EHG851922 ERC786391:ERC851922 FAY786391:FAY851922 FKU786391:FKU851922 FUQ786391:FUQ851922 GEM786391:GEM851922 GOI786391:GOI851922 GYE786391:GYE851922 HIA786391:HIA851922 HRW786391:HRW851922 IBS786391:IBS851922 ILO786391:ILO851922 IVK786391:IVK851922 JFG786391:JFG851922 JPC786391:JPC851922 JYY786391:JYY851922 KIU786391:KIU851922 KSQ786391:KSQ851922 LCM786391:LCM851922 LMI786391:LMI851922 LWE786391:LWE851922 MGA786391:MGA851922 MPW786391:MPW851922 MZS786391:MZS851922 NJO786391:NJO851922 NTK786391:NTK851922 ODG786391:ODG851922 ONC786391:ONC851922 OWY786391:OWY851922 PGU786391:PGU851922 PQQ786391:PQQ851922 QAM786391:QAM851922 QKI786391:QKI851922 QUE786391:QUE851922 REA786391:REA851922 RNW786391:RNW851922 RXS786391:RXS851922 SHO786391:SHO851922 SRK786391:SRK851922 TBG786391:TBG851922 TLC786391:TLC851922 TUY786391:TUY851922 UEU786391:UEU851922 UOQ786391:UOQ851922 UYM786391:UYM851922 VII786391:VII851922 VSE786391:VSE851922 WCA786391:WCA851922 WLW786391:WLW851922 WVS786391:WVS851922 K851927:K917458 JG851927:JG917458 TC851927:TC917458 ACY851927:ACY917458 AMU851927:AMU917458 AWQ851927:AWQ917458 BGM851927:BGM917458 BQI851927:BQI917458 CAE851927:CAE917458 CKA851927:CKA917458 CTW851927:CTW917458 DDS851927:DDS917458 DNO851927:DNO917458 DXK851927:DXK917458 EHG851927:EHG917458 ERC851927:ERC917458 FAY851927:FAY917458 FKU851927:FKU917458 FUQ851927:FUQ917458 GEM851927:GEM917458 GOI851927:GOI917458 GYE851927:GYE917458 HIA851927:HIA917458 HRW851927:HRW917458 IBS851927:IBS917458 ILO851927:ILO917458 IVK851927:IVK917458 JFG851927:JFG917458 JPC851927:JPC917458 JYY851927:JYY917458 KIU851927:KIU917458 KSQ851927:KSQ917458 LCM851927:LCM917458 LMI851927:LMI917458 LWE851927:LWE917458 MGA851927:MGA917458 MPW851927:MPW917458 MZS851927:MZS917458 NJO851927:NJO917458 NTK851927:NTK917458 ODG851927:ODG917458 ONC851927:ONC917458 OWY851927:OWY917458 PGU851927:PGU917458 PQQ851927:PQQ917458 QAM851927:QAM917458 QKI851927:QKI917458 QUE851927:QUE917458 REA851927:REA917458 RNW851927:RNW917458 RXS851927:RXS917458 SHO851927:SHO917458 SRK851927:SRK917458 TBG851927:TBG917458 TLC851927:TLC917458 TUY851927:TUY917458 UEU851927:UEU917458 UOQ851927:UOQ917458 UYM851927:UYM917458 VII851927:VII917458 VSE851927:VSE917458 WCA851927:WCA917458 WLW851927:WLW917458 WVS851927:WVS917458 K917463:K982994 JG917463:JG982994 TC917463:TC982994 ACY917463:ACY982994 AMU917463:AMU982994 AWQ917463:AWQ982994 BGM917463:BGM982994 BQI917463:BQI982994 CAE917463:CAE982994 CKA917463:CKA982994 CTW917463:CTW982994 DDS917463:DDS982994 DNO917463:DNO982994 DXK917463:DXK982994 EHG917463:EHG982994 ERC917463:ERC982994 FAY917463:FAY982994 FKU917463:FKU982994 FUQ917463:FUQ982994 GEM917463:GEM982994 GOI917463:GOI982994 GYE917463:GYE982994 HIA917463:HIA982994 HRW917463:HRW982994 IBS917463:IBS982994 ILO917463:ILO982994 IVK917463:IVK982994 JFG917463:JFG982994 JPC917463:JPC982994 JYY917463:JYY982994 KIU917463:KIU982994 KSQ917463:KSQ982994 LCM917463:LCM982994 LMI917463:LMI982994 LWE917463:LWE982994 MGA917463:MGA982994 MPW917463:MPW982994 MZS917463:MZS982994 NJO917463:NJO982994 NTK917463:NTK982994 ODG917463:ODG982994 ONC917463:ONC982994 OWY917463:OWY982994 PGU917463:PGU982994 PQQ917463:PQQ982994 QAM917463:QAM982994 QKI917463:QKI982994 QUE917463:QUE982994 REA917463:REA982994 RNW917463:RNW982994 RXS917463:RXS982994 SHO917463:SHO982994 SRK917463:SRK982994 TBG917463:TBG982994 TLC917463:TLC982994 TUY917463:TUY982994 UEU917463:UEU982994 UOQ917463:UOQ982994 UYM917463:UYM982994 VII917463:VII982994 VSE917463:VSE982994 WCA917463:WCA982994 WLW917463:WLW982994 WVS917463:WVS982994 K982999:K1048576 JG982999:JG1048576 TC982999:TC1048576 ACY982999:ACY1048576 AMU982999:AMU1048576 AWQ982999:AWQ1048576 BGM982999:BGM1048576 BQI982999:BQI1048576 CAE982999:CAE1048576 CKA982999:CKA1048576 CTW982999:CTW1048576 DDS982999:DDS1048576 DNO982999:DNO1048576 DXK982999:DXK1048576 EHG982999:EHG1048576 ERC982999:ERC1048576 FAY982999:FAY1048576 FKU982999:FKU1048576 FUQ982999:FUQ1048576 GEM982999:GEM1048576 GOI982999:GOI1048576 GYE982999:GYE1048576 HIA982999:HIA1048576 HRW982999:HRW1048576 IBS982999:IBS1048576 ILO982999:ILO1048576 IVK982999:IVK1048576 JFG982999:JFG1048576 JPC982999:JPC1048576 JYY982999:JYY1048576 KIU982999:KIU1048576 KSQ982999:KSQ1048576 LCM982999:LCM1048576 LMI982999:LMI1048576 LWE982999:LWE1048576 MGA982999:MGA1048576 MPW982999:MPW1048576 MZS982999:MZS1048576 NJO982999:NJO1048576 NTK982999:NTK1048576 ODG982999:ODG1048576 ONC982999:ONC1048576 OWY982999:OWY1048576 PGU982999:PGU1048576 PQQ982999:PQQ1048576 QAM982999:QAM1048576 QKI982999:QKI1048576 QUE982999:QUE1048576 REA982999:REA1048576 RNW982999:RNW1048576 RXS982999:RXS1048576 SHO982999:SHO1048576 SRK982999:SRK1048576 TBG982999:TBG1048576 TLC982999:TLC1048576 TUY982999:TUY1048576 UEU982999:UEU1048576 UOQ982999:UOQ1048576 UYM982999:UYM1048576 VII982999:VII1048576 VSE982999:VSE1048576 WCA982999:WCA1048576 WLW982999:WLW1048576 WVS982999:WVS1048576 WVS5:WVS65490 WLW5:WLW65490 WCA5:WCA65490 VSE5:VSE65490 VII5:VII65490 UYM5:UYM65490 UOQ5:UOQ65490 UEU5:UEU65490 TUY5:TUY65490 TLC5:TLC65490 TBG5:TBG65490 SRK5:SRK65490 SHO5:SHO65490 RXS5:RXS65490 RNW5:RNW65490 REA5:REA65490 QUE5:QUE65490 QKI5:QKI65490 QAM5:QAM65490 PQQ5:PQQ65490 PGU5:PGU65490 OWY5:OWY65490 ONC5:ONC65490 ODG5:ODG65490 NTK5:NTK65490 NJO5:NJO65490 MZS5:MZS65490 MPW5:MPW65490 MGA5:MGA65490 LWE5:LWE65490 LMI5:LMI65490 LCM5:LCM65490 KSQ5:KSQ65490 KIU5:KIU65490 JYY5:JYY65490 JPC5:JPC65490 JFG5:JFG65490 IVK5:IVK65490 ILO5:ILO65490 IBS5:IBS65490 HRW5:HRW65490 HIA5:HIA65490 GYE5:GYE65490 GOI5:GOI65490 GEM5:GEM65490 FUQ5:FUQ65490 FKU5:FKU65490 FAY5:FAY65490 ERC5:ERC65490 EHG5:EHG65490 DXK5:DXK65490 DNO5:DNO65490 DDS5:DDS65490 CTW5:CTW65490 CKA5:CKA65490 CAE5:CAE65490 BQI5:BQI65490 BGM5:BGM65490 AWQ5:AWQ65490 AMU5:AMU65490 ACY5:ACY65490 TC5:TC65490 JG5:JG65490 K5:K411 K421:K65490"/>
    <dataValidation allowBlank="1" showInputMessage="1" showErrorMessage="1" prompt="Rate" sqref="J65495:J131026 JF65495:JF131026 TB65495:TB131026 ACX65495:ACX131026 AMT65495:AMT131026 AWP65495:AWP131026 BGL65495:BGL131026 BQH65495:BQH131026 CAD65495:CAD131026 CJZ65495:CJZ131026 CTV65495:CTV131026 DDR65495:DDR131026 DNN65495:DNN131026 DXJ65495:DXJ131026 EHF65495:EHF131026 ERB65495:ERB131026 FAX65495:FAX131026 FKT65495:FKT131026 FUP65495:FUP131026 GEL65495:GEL131026 GOH65495:GOH131026 GYD65495:GYD131026 HHZ65495:HHZ131026 HRV65495:HRV131026 IBR65495:IBR131026 ILN65495:ILN131026 IVJ65495:IVJ131026 JFF65495:JFF131026 JPB65495:JPB131026 JYX65495:JYX131026 KIT65495:KIT131026 KSP65495:KSP131026 LCL65495:LCL131026 LMH65495:LMH131026 LWD65495:LWD131026 MFZ65495:MFZ131026 MPV65495:MPV131026 MZR65495:MZR131026 NJN65495:NJN131026 NTJ65495:NTJ131026 ODF65495:ODF131026 ONB65495:ONB131026 OWX65495:OWX131026 PGT65495:PGT131026 PQP65495:PQP131026 QAL65495:QAL131026 QKH65495:QKH131026 QUD65495:QUD131026 RDZ65495:RDZ131026 RNV65495:RNV131026 RXR65495:RXR131026 SHN65495:SHN131026 SRJ65495:SRJ131026 TBF65495:TBF131026 TLB65495:TLB131026 TUX65495:TUX131026 UET65495:UET131026 UOP65495:UOP131026 UYL65495:UYL131026 VIH65495:VIH131026 VSD65495:VSD131026 WBZ65495:WBZ131026 WLV65495:WLV131026 WVR65495:WVR131026 J131031:J196562 JF131031:JF196562 TB131031:TB196562 ACX131031:ACX196562 AMT131031:AMT196562 AWP131031:AWP196562 BGL131031:BGL196562 BQH131031:BQH196562 CAD131031:CAD196562 CJZ131031:CJZ196562 CTV131031:CTV196562 DDR131031:DDR196562 DNN131031:DNN196562 DXJ131031:DXJ196562 EHF131031:EHF196562 ERB131031:ERB196562 FAX131031:FAX196562 FKT131031:FKT196562 FUP131031:FUP196562 GEL131031:GEL196562 GOH131031:GOH196562 GYD131031:GYD196562 HHZ131031:HHZ196562 HRV131031:HRV196562 IBR131031:IBR196562 ILN131031:ILN196562 IVJ131031:IVJ196562 JFF131031:JFF196562 JPB131031:JPB196562 JYX131031:JYX196562 KIT131031:KIT196562 KSP131031:KSP196562 LCL131031:LCL196562 LMH131031:LMH196562 LWD131031:LWD196562 MFZ131031:MFZ196562 MPV131031:MPV196562 MZR131031:MZR196562 NJN131031:NJN196562 NTJ131031:NTJ196562 ODF131031:ODF196562 ONB131031:ONB196562 OWX131031:OWX196562 PGT131031:PGT196562 PQP131031:PQP196562 QAL131031:QAL196562 QKH131031:QKH196562 QUD131031:QUD196562 RDZ131031:RDZ196562 RNV131031:RNV196562 RXR131031:RXR196562 SHN131031:SHN196562 SRJ131031:SRJ196562 TBF131031:TBF196562 TLB131031:TLB196562 TUX131031:TUX196562 UET131031:UET196562 UOP131031:UOP196562 UYL131031:UYL196562 VIH131031:VIH196562 VSD131031:VSD196562 WBZ131031:WBZ196562 WLV131031:WLV196562 WVR131031:WVR196562 J196567:J262098 JF196567:JF262098 TB196567:TB262098 ACX196567:ACX262098 AMT196567:AMT262098 AWP196567:AWP262098 BGL196567:BGL262098 BQH196567:BQH262098 CAD196567:CAD262098 CJZ196567:CJZ262098 CTV196567:CTV262098 DDR196567:DDR262098 DNN196567:DNN262098 DXJ196567:DXJ262098 EHF196567:EHF262098 ERB196567:ERB262098 FAX196567:FAX262098 FKT196567:FKT262098 FUP196567:FUP262098 GEL196567:GEL262098 GOH196567:GOH262098 GYD196567:GYD262098 HHZ196567:HHZ262098 HRV196567:HRV262098 IBR196567:IBR262098 ILN196567:ILN262098 IVJ196567:IVJ262098 JFF196567:JFF262098 JPB196567:JPB262098 JYX196567:JYX262098 KIT196567:KIT262098 KSP196567:KSP262098 LCL196567:LCL262098 LMH196567:LMH262098 LWD196567:LWD262098 MFZ196567:MFZ262098 MPV196567:MPV262098 MZR196567:MZR262098 NJN196567:NJN262098 NTJ196567:NTJ262098 ODF196567:ODF262098 ONB196567:ONB262098 OWX196567:OWX262098 PGT196567:PGT262098 PQP196567:PQP262098 QAL196567:QAL262098 QKH196567:QKH262098 QUD196567:QUD262098 RDZ196567:RDZ262098 RNV196567:RNV262098 RXR196567:RXR262098 SHN196567:SHN262098 SRJ196567:SRJ262098 TBF196567:TBF262098 TLB196567:TLB262098 TUX196567:TUX262098 UET196567:UET262098 UOP196567:UOP262098 UYL196567:UYL262098 VIH196567:VIH262098 VSD196567:VSD262098 WBZ196567:WBZ262098 WLV196567:WLV262098 WVR196567:WVR262098 J262103:J327634 JF262103:JF327634 TB262103:TB327634 ACX262103:ACX327634 AMT262103:AMT327634 AWP262103:AWP327634 BGL262103:BGL327634 BQH262103:BQH327634 CAD262103:CAD327634 CJZ262103:CJZ327634 CTV262103:CTV327634 DDR262103:DDR327634 DNN262103:DNN327634 DXJ262103:DXJ327634 EHF262103:EHF327634 ERB262103:ERB327634 FAX262103:FAX327634 FKT262103:FKT327634 FUP262103:FUP327634 GEL262103:GEL327634 GOH262103:GOH327634 GYD262103:GYD327634 HHZ262103:HHZ327634 HRV262103:HRV327634 IBR262103:IBR327634 ILN262103:ILN327634 IVJ262103:IVJ327634 JFF262103:JFF327634 JPB262103:JPB327634 JYX262103:JYX327634 KIT262103:KIT327634 KSP262103:KSP327634 LCL262103:LCL327634 LMH262103:LMH327634 LWD262103:LWD327634 MFZ262103:MFZ327634 MPV262103:MPV327634 MZR262103:MZR327634 NJN262103:NJN327634 NTJ262103:NTJ327634 ODF262103:ODF327634 ONB262103:ONB327634 OWX262103:OWX327634 PGT262103:PGT327634 PQP262103:PQP327634 QAL262103:QAL327634 QKH262103:QKH327634 QUD262103:QUD327634 RDZ262103:RDZ327634 RNV262103:RNV327634 RXR262103:RXR327634 SHN262103:SHN327634 SRJ262103:SRJ327634 TBF262103:TBF327634 TLB262103:TLB327634 TUX262103:TUX327634 UET262103:UET327634 UOP262103:UOP327634 UYL262103:UYL327634 VIH262103:VIH327634 VSD262103:VSD327634 WBZ262103:WBZ327634 WLV262103:WLV327634 WVR262103:WVR327634 J327639:J393170 JF327639:JF393170 TB327639:TB393170 ACX327639:ACX393170 AMT327639:AMT393170 AWP327639:AWP393170 BGL327639:BGL393170 BQH327639:BQH393170 CAD327639:CAD393170 CJZ327639:CJZ393170 CTV327639:CTV393170 DDR327639:DDR393170 DNN327639:DNN393170 DXJ327639:DXJ393170 EHF327639:EHF393170 ERB327639:ERB393170 FAX327639:FAX393170 FKT327639:FKT393170 FUP327639:FUP393170 GEL327639:GEL393170 GOH327639:GOH393170 GYD327639:GYD393170 HHZ327639:HHZ393170 HRV327639:HRV393170 IBR327639:IBR393170 ILN327639:ILN393170 IVJ327639:IVJ393170 JFF327639:JFF393170 JPB327639:JPB393170 JYX327639:JYX393170 KIT327639:KIT393170 KSP327639:KSP393170 LCL327639:LCL393170 LMH327639:LMH393170 LWD327639:LWD393170 MFZ327639:MFZ393170 MPV327639:MPV393170 MZR327639:MZR393170 NJN327639:NJN393170 NTJ327639:NTJ393170 ODF327639:ODF393170 ONB327639:ONB393170 OWX327639:OWX393170 PGT327639:PGT393170 PQP327639:PQP393170 QAL327639:QAL393170 QKH327639:QKH393170 QUD327639:QUD393170 RDZ327639:RDZ393170 RNV327639:RNV393170 RXR327639:RXR393170 SHN327639:SHN393170 SRJ327639:SRJ393170 TBF327639:TBF393170 TLB327639:TLB393170 TUX327639:TUX393170 UET327639:UET393170 UOP327639:UOP393170 UYL327639:UYL393170 VIH327639:VIH393170 VSD327639:VSD393170 WBZ327639:WBZ393170 WLV327639:WLV393170 WVR327639:WVR393170 J393175:J458706 JF393175:JF458706 TB393175:TB458706 ACX393175:ACX458706 AMT393175:AMT458706 AWP393175:AWP458706 BGL393175:BGL458706 BQH393175:BQH458706 CAD393175:CAD458706 CJZ393175:CJZ458706 CTV393175:CTV458706 DDR393175:DDR458706 DNN393175:DNN458706 DXJ393175:DXJ458706 EHF393175:EHF458706 ERB393175:ERB458706 FAX393175:FAX458706 FKT393175:FKT458706 FUP393175:FUP458706 GEL393175:GEL458706 GOH393175:GOH458706 GYD393175:GYD458706 HHZ393175:HHZ458706 HRV393175:HRV458706 IBR393175:IBR458706 ILN393175:ILN458706 IVJ393175:IVJ458706 JFF393175:JFF458706 JPB393175:JPB458706 JYX393175:JYX458706 KIT393175:KIT458706 KSP393175:KSP458706 LCL393175:LCL458706 LMH393175:LMH458706 LWD393175:LWD458706 MFZ393175:MFZ458706 MPV393175:MPV458706 MZR393175:MZR458706 NJN393175:NJN458706 NTJ393175:NTJ458706 ODF393175:ODF458706 ONB393175:ONB458706 OWX393175:OWX458706 PGT393175:PGT458706 PQP393175:PQP458706 QAL393175:QAL458706 QKH393175:QKH458706 QUD393175:QUD458706 RDZ393175:RDZ458706 RNV393175:RNV458706 RXR393175:RXR458706 SHN393175:SHN458706 SRJ393175:SRJ458706 TBF393175:TBF458706 TLB393175:TLB458706 TUX393175:TUX458706 UET393175:UET458706 UOP393175:UOP458706 UYL393175:UYL458706 VIH393175:VIH458706 VSD393175:VSD458706 WBZ393175:WBZ458706 WLV393175:WLV458706 WVR393175:WVR458706 J458711:J524242 JF458711:JF524242 TB458711:TB524242 ACX458711:ACX524242 AMT458711:AMT524242 AWP458711:AWP524242 BGL458711:BGL524242 BQH458711:BQH524242 CAD458711:CAD524242 CJZ458711:CJZ524242 CTV458711:CTV524242 DDR458711:DDR524242 DNN458711:DNN524242 DXJ458711:DXJ524242 EHF458711:EHF524242 ERB458711:ERB524242 FAX458711:FAX524242 FKT458711:FKT524242 FUP458711:FUP524242 GEL458711:GEL524242 GOH458711:GOH524242 GYD458711:GYD524242 HHZ458711:HHZ524242 HRV458711:HRV524242 IBR458711:IBR524242 ILN458711:ILN524242 IVJ458711:IVJ524242 JFF458711:JFF524242 JPB458711:JPB524242 JYX458711:JYX524242 KIT458711:KIT524242 KSP458711:KSP524242 LCL458711:LCL524242 LMH458711:LMH524242 LWD458711:LWD524242 MFZ458711:MFZ524242 MPV458711:MPV524242 MZR458711:MZR524242 NJN458711:NJN524242 NTJ458711:NTJ524242 ODF458711:ODF524242 ONB458711:ONB524242 OWX458711:OWX524242 PGT458711:PGT524242 PQP458711:PQP524242 QAL458711:QAL524242 QKH458711:QKH524242 QUD458711:QUD524242 RDZ458711:RDZ524242 RNV458711:RNV524242 RXR458711:RXR524242 SHN458711:SHN524242 SRJ458711:SRJ524242 TBF458711:TBF524242 TLB458711:TLB524242 TUX458711:TUX524242 UET458711:UET524242 UOP458711:UOP524242 UYL458711:UYL524242 VIH458711:VIH524242 VSD458711:VSD524242 WBZ458711:WBZ524242 WLV458711:WLV524242 WVR458711:WVR524242 J524247:J589778 JF524247:JF589778 TB524247:TB589778 ACX524247:ACX589778 AMT524247:AMT589778 AWP524247:AWP589778 BGL524247:BGL589778 BQH524247:BQH589778 CAD524247:CAD589778 CJZ524247:CJZ589778 CTV524247:CTV589778 DDR524247:DDR589778 DNN524247:DNN589778 DXJ524247:DXJ589778 EHF524247:EHF589778 ERB524247:ERB589778 FAX524247:FAX589778 FKT524247:FKT589778 FUP524247:FUP589778 GEL524247:GEL589778 GOH524247:GOH589778 GYD524247:GYD589778 HHZ524247:HHZ589778 HRV524247:HRV589778 IBR524247:IBR589778 ILN524247:ILN589778 IVJ524247:IVJ589778 JFF524247:JFF589778 JPB524247:JPB589778 JYX524247:JYX589778 KIT524247:KIT589778 KSP524247:KSP589778 LCL524247:LCL589778 LMH524247:LMH589778 LWD524247:LWD589778 MFZ524247:MFZ589778 MPV524247:MPV589778 MZR524247:MZR589778 NJN524247:NJN589778 NTJ524247:NTJ589778 ODF524247:ODF589778 ONB524247:ONB589778 OWX524247:OWX589778 PGT524247:PGT589778 PQP524247:PQP589778 QAL524247:QAL589778 QKH524247:QKH589778 QUD524247:QUD589778 RDZ524247:RDZ589778 RNV524247:RNV589778 RXR524247:RXR589778 SHN524247:SHN589778 SRJ524247:SRJ589778 TBF524247:TBF589778 TLB524247:TLB589778 TUX524247:TUX589778 UET524247:UET589778 UOP524247:UOP589778 UYL524247:UYL589778 VIH524247:VIH589778 VSD524247:VSD589778 WBZ524247:WBZ589778 WLV524247:WLV589778 WVR524247:WVR589778 J589783:J655314 JF589783:JF655314 TB589783:TB655314 ACX589783:ACX655314 AMT589783:AMT655314 AWP589783:AWP655314 BGL589783:BGL655314 BQH589783:BQH655314 CAD589783:CAD655314 CJZ589783:CJZ655314 CTV589783:CTV655314 DDR589783:DDR655314 DNN589783:DNN655314 DXJ589783:DXJ655314 EHF589783:EHF655314 ERB589783:ERB655314 FAX589783:FAX655314 FKT589783:FKT655314 FUP589783:FUP655314 GEL589783:GEL655314 GOH589783:GOH655314 GYD589783:GYD655314 HHZ589783:HHZ655314 HRV589783:HRV655314 IBR589783:IBR655314 ILN589783:ILN655314 IVJ589783:IVJ655314 JFF589783:JFF655314 JPB589783:JPB655314 JYX589783:JYX655314 KIT589783:KIT655314 KSP589783:KSP655314 LCL589783:LCL655314 LMH589783:LMH655314 LWD589783:LWD655314 MFZ589783:MFZ655314 MPV589783:MPV655314 MZR589783:MZR655314 NJN589783:NJN655314 NTJ589783:NTJ655314 ODF589783:ODF655314 ONB589783:ONB655314 OWX589783:OWX655314 PGT589783:PGT655314 PQP589783:PQP655314 QAL589783:QAL655314 QKH589783:QKH655314 QUD589783:QUD655314 RDZ589783:RDZ655314 RNV589783:RNV655314 RXR589783:RXR655314 SHN589783:SHN655314 SRJ589783:SRJ655314 TBF589783:TBF655314 TLB589783:TLB655314 TUX589783:TUX655314 UET589783:UET655314 UOP589783:UOP655314 UYL589783:UYL655314 VIH589783:VIH655314 VSD589783:VSD655314 WBZ589783:WBZ655314 WLV589783:WLV655314 WVR589783:WVR655314 J655319:J720850 JF655319:JF720850 TB655319:TB720850 ACX655319:ACX720850 AMT655319:AMT720850 AWP655319:AWP720850 BGL655319:BGL720850 BQH655319:BQH720850 CAD655319:CAD720850 CJZ655319:CJZ720850 CTV655319:CTV720850 DDR655319:DDR720850 DNN655319:DNN720850 DXJ655319:DXJ720850 EHF655319:EHF720850 ERB655319:ERB720850 FAX655319:FAX720850 FKT655319:FKT720850 FUP655319:FUP720850 GEL655319:GEL720850 GOH655319:GOH720850 GYD655319:GYD720850 HHZ655319:HHZ720850 HRV655319:HRV720850 IBR655319:IBR720850 ILN655319:ILN720850 IVJ655319:IVJ720850 JFF655319:JFF720850 JPB655319:JPB720850 JYX655319:JYX720850 KIT655319:KIT720850 KSP655319:KSP720850 LCL655319:LCL720850 LMH655319:LMH720850 LWD655319:LWD720850 MFZ655319:MFZ720850 MPV655319:MPV720850 MZR655319:MZR720850 NJN655319:NJN720850 NTJ655319:NTJ720850 ODF655319:ODF720850 ONB655319:ONB720850 OWX655319:OWX720850 PGT655319:PGT720850 PQP655319:PQP720850 QAL655319:QAL720850 QKH655319:QKH720850 QUD655319:QUD720850 RDZ655319:RDZ720850 RNV655319:RNV720850 RXR655319:RXR720850 SHN655319:SHN720850 SRJ655319:SRJ720850 TBF655319:TBF720850 TLB655319:TLB720850 TUX655319:TUX720850 UET655319:UET720850 UOP655319:UOP720850 UYL655319:UYL720850 VIH655319:VIH720850 VSD655319:VSD720850 WBZ655319:WBZ720850 WLV655319:WLV720850 WVR655319:WVR720850 J720855:J786386 JF720855:JF786386 TB720855:TB786386 ACX720855:ACX786386 AMT720855:AMT786386 AWP720855:AWP786386 BGL720855:BGL786386 BQH720855:BQH786386 CAD720855:CAD786386 CJZ720855:CJZ786386 CTV720855:CTV786386 DDR720855:DDR786386 DNN720855:DNN786386 DXJ720855:DXJ786386 EHF720855:EHF786386 ERB720855:ERB786386 FAX720855:FAX786386 FKT720855:FKT786386 FUP720855:FUP786386 GEL720855:GEL786386 GOH720855:GOH786386 GYD720855:GYD786386 HHZ720855:HHZ786386 HRV720855:HRV786386 IBR720855:IBR786386 ILN720855:ILN786386 IVJ720855:IVJ786386 JFF720855:JFF786386 JPB720855:JPB786386 JYX720855:JYX786386 KIT720855:KIT786386 KSP720855:KSP786386 LCL720855:LCL786386 LMH720855:LMH786386 LWD720855:LWD786386 MFZ720855:MFZ786386 MPV720855:MPV786386 MZR720855:MZR786386 NJN720855:NJN786386 NTJ720855:NTJ786386 ODF720855:ODF786386 ONB720855:ONB786386 OWX720855:OWX786386 PGT720855:PGT786386 PQP720855:PQP786386 QAL720855:QAL786386 QKH720855:QKH786386 QUD720855:QUD786386 RDZ720855:RDZ786386 RNV720855:RNV786386 RXR720855:RXR786386 SHN720855:SHN786386 SRJ720855:SRJ786386 TBF720855:TBF786386 TLB720855:TLB786386 TUX720855:TUX786386 UET720855:UET786386 UOP720855:UOP786386 UYL720855:UYL786386 VIH720855:VIH786386 VSD720855:VSD786386 WBZ720855:WBZ786386 WLV720855:WLV786386 WVR720855:WVR786386 J786391:J851922 JF786391:JF851922 TB786391:TB851922 ACX786391:ACX851922 AMT786391:AMT851922 AWP786391:AWP851922 BGL786391:BGL851922 BQH786391:BQH851922 CAD786391:CAD851922 CJZ786391:CJZ851922 CTV786391:CTV851922 DDR786391:DDR851922 DNN786391:DNN851922 DXJ786391:DXJ851922 EHF786391:EHF851922 ERB786391:ERB851922 FAX786391:FAX851922 FKT786391:FKT851922 FUP786391:FUP851922 GEL786391:GEL851922 GOH786391:GOH851922 GYD786391:GYD851922 HHZ786391:HHZ851922 HRV786391:HRV851922 IBR786391:IBR851922 ILN786391:ILN851922 IVJ786391:IVJ851922 JFF786391:JFF851922 JPB786391:JPB851922 JYX786391:JYX851922 KIT786391:KIT851922 KSP786391:KSP851922 LCL786391:LCL851922 LMH786391:LMH851922 LWD786391:LWD851922 MFZ786391:MFZ851922 MPV786391:MPV851922 MZR786391:MZR851922 NJN786391:NJN851922 NTJ786391:NTJ851922 ODF786391:ODF851922 ONB786391:ONB851922 OWX786391:OWX851922 PGT786391:PGT851922 PQP786391:PQP851922 QAL786391:QAL851922 QKH786391:QKH851922 QUD786391:QUD851922 RDZ786391:RDZ851922 RNV786391:RNV851922 RXR786391:RXR851922 SHN786391:SHN851922 SRJ786391:SRJ851922 TBF786391:TBF851922 TLB786391:TLB851922 TUX786391:TUX851922 UET786391:UET851922 UOP786391:UOP851922 UYL786391:UYL851922 VIH786391:VIH851922 VSD786391:VSD851922 WBZ786391:WBZ851922 WLV786391:WLV851922 WVR786391:WVR851922 J851927:J917458 JF851927:JF917458 TB851927:TB917458 ACX851927:ACX917458 AMT851927:AMT917458 AWP851927:AWP917458 BGL851927:BGL917458 BQH851927:BQH917458 CAD851927:CAD917458 CJZ851927:CJZ917458 CTV851927:CTV917458 DDR851927:DDR917458 DNN851927:DNN917458 DXJ851927:DXJ917458 EHF851927:EHF917458 ERB851927:ERB917458 FAX851927:FAX917458 FKT851927:FKT917458 FUP851927:FUP917458 GEL851927:GEL917458 GOH851927:GOH917458 GYD851927:GYD917458 HHZ851927:HHZ917458 HRV851927:HRV917458 IBR851927:IBR917458 ILN851927:ILN917458 IVJ851927:IVJ917458 JFF851927:JFF917458 JPB851927:JPB917458 JYX851927:JYX917458 KIT851927:KIT917458 KSP851927:KSP917458 LCL851927:LCL917458 LMH851927:LMH917458 LWD851927:LWD917458 MFZ851927:MFZ917458 MPV851927:MPV917458 MZR851927:MZR917458 NJN851927:NJN917458 NTJ851927:NTJ917458 ODF851927:ODF917458 ONB851927:ONB917458 OWX851927:OWX917458 PGT851927:PGT917458 PQP851927:PQP917458 QAL851927:QAL917458 QKH851927:QKH917458 QUD851927:QUD917458 RDZ851927:RDZ917458 RNV851927:RNV917458 RXR851927:RXR917458 SHN851927:SHN917458 SRJ851927:SRJ917458 TBF851927:TBF917458 TLB851927:TLB917458 TUX851927:TUX917458 UET851927:UET917458 UOP851927:UOP917458 UYL851927:UYL917458 VIH851927:VIH917458 VSD851927:VSD917458 WBZ851927:WBZ917458 WLV851927:WLV917458 WVR851927:WVR917458 J917463:J982994 JF917463:JF982994 TB917463:TB982994 ACX917463:ACX982994 AMT917463:AMT982994 AWP917463:AWP982994 BGL917463:BGL982994 BQH917463:BQH982994 CAD917463:CAD982994 CJZ917463:CJZ982994 CTV917463:CTV982994 DDR917463:DDR982994 DNN917463:DNN982994 DXJ917463:DXJ982994 EHF917463:EHF982994 ERB917463:ERB982994 FAX917463:FAX982994 FKT917463:FKT982994 FUP917463:FUP982994 GEL917463:GEL982994 GOH917463:GOH982994 GYD917463:GYD982994 HHZ917463:HHZ982994 HRV917463:HRV982994 IBR917463:IBR982994 ILN917463:ILN982994 IVJ917463:IVJ982994 JFF917463:JFF982994 JPB917463:JPB982994 JYX917463:JYX982994 KIT917463:KIT982994 KSP917463:KSP982994 LCL917463:LCL982994 LMH917463:LMH982994 LWD917463:LWD982994 MFZ917463:MFZ982994 MPV917463:MPV982994 MZR917463:MZR982994 NJN917463:NJN982994 NTJ917463:NTJ982994 ODF917463:ODF982994 ONB917463:ONB982994 OWX917463:OWX982994 PGT917463:PGT982994 PQP917463:PQP982994 QAL917463:QAL982994 QKH917463:QKH982994 QUD917463:QUD982994 RDZ917463:RDZ982994 RNV917463:RNV982994 RXR917463:RXR982994 SHN917463:SHN982994 SRJ917463:SRJ982994 TBF917463:TBF982994 TLB917463:TLB982994 TUX917463:TUX982994 UET917463:UET982994 UOP917463:UOP982994 UYL917463:UYL982994 VIH917463:VIH982994 VSD917463:VSD982994 WBZ917463:WBZ982994 WLV917463:WLV982994 WVR917463:WVR982994 J982999:J1048576 JF982999:JF1048576 TB982999:TB1048576 ACX982999:ACX1048576 AMT982999:AMT1048576 AWP982999:AWP1048576 BGL982999:BGL1048576 BQH982999:BQH1048576 CAD982999:CAD1048576 CJZ982999:CJZ1048576 CTV982999:CTV1048576 DDR982999:DDR1048576 DNN982999:DNN1048576 DXJ982999:DXJ1048576 EHF982999:EHF1048576 ERB982999:ERB1048576 FAX982999:FAX1048576 FKT982999:FKT1048576 FUP982999:FUP1048576 GEL982999:GEL1048576 GOH982999:GOH1048576 GYD982999:GYD1048576 HHZ982999:HHZ1048576 HRV982999:HRV1048576 IBR982999:IBR1048576 ILN982999:ILN1048576 IVJ982999:IVJ1048576 JFF982999:JFF1048576 JPB982999:JPB1048576 JYX982999:JYX1048576 KIT982999:KIT1048576 KSP982999:KSP1048576 LCL982999:LCL1048576 LMH982999:LMH1048576 LWD982999:LWD1048576 MFZ982999:MFZ1048576 MPV982999:MPV1048576 MZR982999:MZR1048576 NJN982999:NJN1048576 NTJ982999:NTJ1048576 ODF982999:ODF1048576 ONB982999:ONB1048576 OWX982999:OWX1048576 PGT982999:PGT1048576 PQP982999:PQP1048576 QAL982999:QAL1048576 QKH982999:QKH1048576 QUD982999:QUD1048576 RDZ982999:RDZ1048576 RNV982999:RNV1048576 RXR982999:RXR1048576 SHN982999:SHN1048576 SRJ982999:SRJ1048576 TBF982999:TBF1048576 TLB982999:TLB1048576 TUX982999:TUX1048576 UET982999:UET1048576 UOP982999:UOP1048576 UYL982999:UYL1048576 VIH982999:VIH1048576 VSD982999:VSD1048576 WBZ982999:WBZ1048576 WLV982999:WLV1048576 WVR982999:WVR1048576 WVR5:WVR65490 WLV5:WLV65490 WBZ5:WBZ65490 VSD5:VSD65490 VIH5:VIH65490 UYL5:UYL65490 UOP5:UOP65490 UET5:UET65490 TUX5:TUX65490 TLB5:TLB65490 TBF5:TBF65490 SRJ5:SRJ65490 SHN5:SHN65490 RXR5:RXR65490 RNV5:RNV65490 RDZ5:RDZ65490 QUD5:QUD65490 QKH5:QKH65490 QAL5:QAL65490 PQP5:PQP65490 PGT5:PGT65490 OWX5:OWX65490 ONB5:ONB65490 ODF5:ODF65490 NTJ5:NTJ65490 NJN5:NJN65490 MZR5:MZR65490 MPV5:MPV65490 MFZ5:MFZ65490 LWD5:LWD65490 LMH5:LMH65490 LCL5:LCL65490 KSP5:KSP65490 KIT5:KIT65490 JYX5:JYX65490 JPB5:JPB65490 JFF5:JFF65490 IVJ5:IVJ65490 ILN5:ILN65490 IBR5:IBR65490 HRV5:HRV65490 HHZ5:HHZ65490 GYD5:GYD65490 GOH5:GOH65490 GEL5:GEL65490 FUP5:FUP65490 FKT5:FKT65490 FAX5:FAX65490 ERB5:ERB65490 EHF5:EHF65490 DXJ5:DXJ65490 DNN5:DNN65490 DDR5:DDR65490 CTV5:CTV65490 CJZ5:CJZ65490 CAD5:CAD65490 BQH5:BQH65490 BGL5:BGL65490 AWP5:AWP65490 AMT5:AMT65490 ACX5:ACX65490 TB5:TB65490 JF5:JF65490 J5:J411 J421:J6549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2025-07-15T07:37:54Z</dcterms:modified>
</cp:coreProperties>
</file>