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stimate" sheetId="3" r:id="rId1"/>
    <sheet name="Details" sheetId="5" r:id="rId2"/>
  </sheets>
  <externalReferences>
    <externalReference r:id="rId3"/>
  </externalReferences>
  <definedNames>
    <definedName name="_xlnm.Print_Area" localSheetId="0">Estimate!$A$1:$F$106</definedName>
    <definedName name="_xlnm.Print_Titles" localSheetId="0">Estimate!$3:$3</definedName>
  </definedNames>
  <calcPr calcId="124519"/>
</workbook>
</file>

<file path=xl/calcChain.xml><?xml version="1.0" encoding="utf-8"?>
<calcChain xmlns="http://schemas.openxmlformats.org/spreadsheetml/2006/main">
  <c r="A128" i="5"/>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G117"/>
  <c r="G116"/>
  <c r="G115"/>
  <c r="H97"/>
  <c r="G97"/>
  <c r="G95"/>
  <c r="G94"/>
  <c r="G92"/>
  <c r="G91"/>
  <c r="G89"/>
  <c r="H89" s="1"/>
  <c r="G85"/>
  <c r="G84"/>
  <c r="G83"/>
  <c r="G79"/>
  <c r="G78"/>
  <c r="G80" s="1"/>
  <c r="H80" s="1"/>
  <c r="G76"/>
  <c r="G75"/>
  <c r="G73"/>
  <c r="G70"/>
  <c r="H70" s="1"/>
  <c r="G67"/>
  <c r="G66"/>
  <c r="G65"/>
  <c r="G64"/>
  <c r="G63"/>
  <c r="G62"/>
  <c r="G61"/>
  <c r="G60"/>
  <c r="G59"/>
  <c r="G58"/>
  <c r="G55"/>
  <c r="G54"/>
  <c r="G53"/>
  <c r="G52"/>
  <c r="G51"/>
  <c r="G50"/>
  <c r="G49"/>
  <c r="H47"/>
  <c r="G47"/>
  <c r="G44"/>
  <c r="G43"/>
  <c r="G41"/>
  <c r="H41" s="1"/>
  <c r="G39"/>
  <c r="G38"/>
  <c r="H39" s="1"/>
  <c r="G36"/>
  <c r="G35"/>
  <c r="G34"/>
  <c r="G33"/>
  <c r="G32"/>
  <c r="G31"/>
  <c r="G30"/>
  <c r="G29"/>
  <c r="G28"/>
  <c r="G27"/>
  <c r="G26"/>
  <c r="G25"/>
  <c r="G24"/>
  <c r="G23"/>
  <c r="G22"/>
  <c r="G20"/>
  <c r="G18"/>
  <c r="G17"/>
  <c r="G16"/>
  <c r="G15"/>
  <c r="G13"/>
  <c r="G12"/>
  <c r="G11"/>
  <c r="H13" s="1"/>
  <c r="G10"/>
  <c r="G7"/>
  <c r="G6"/>
  <c r="G5"/>
  <c r="H7" s="1"/>
  <c r="H8" s="1"/>
  <c r="G45" l="1"/>
  <c r="H45" s="1"/>
  <c r="H95"/>
  <c r="H92"/>
  <c r="G56"/>
  <c r="H56" s="1"/>
  <c r="G86"/>
  <c r="H86" s="1"/>
  <c r="H117"/>
  <c r="H36"/>
  <c r="H18"/>
  <c r="G68"/>
  <c r="H68" s="1"/>
  <c r="H76"/>
  <c r="A106" i="3" l="1"/>
  <c r="F5" l="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F99" l="1"/>
  <c r="F100" s="1"/>
  <c r="F101" s="1"/>
  <c r="F102" s="1"/>
  <c r="F103" l="1"/>
  <c r="F104" s="1"/>
  <c r="A5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alcChain>
</file>

<file path=xl/sharedStrings.xml><?xml version="1.0" encoding="utf-8"?>
<sst xmlns="http://schemas.openxmlformats.org/spreadsheetml/2006/main" count="409" uniqueCount="232">
  <si>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</si>
  <si>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</si>
  <si>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</si>
  <si>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</si>
  <si>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</si>
  <si>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</si>
  <si>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</si>
  <si>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</si>
  <si>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</si>
  <si>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</si>
  <si>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</si>
  <si>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</si>
  <si>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</si>
  <si>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</si>
  <si>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</si>
  <si>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</si>
  <si>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</si>
  <si>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</si>
  <si>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</si>
  <si>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</si>
  <si>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</si>
  <si>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</si>
  <si>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</si>
  <si>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</si>
  <si>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</si>
  <si>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</si>
  <si>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</si>
  <si>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</si>
  <si>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</si>
  <si>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</si>
  <si>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</si>
  <si>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</si>
  <si>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</si>
  <si>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</si>
  <si>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</si>
  <si>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</si>
  <si>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</si>
  <si>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</si>
  <si>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</si>
  <si>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</si>
  <si>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</si>
  <si>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</si>
  <si>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</si>
  <si>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</si>
  <si>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</si>
  <si>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</si>
  <si>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</si>
  <si>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</si>
  <si>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</si>
  <si>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</si>
  <si>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</si>
  <si>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</si>
  <si>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</si>
  <si>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</si>
  <si>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</si>
  <si>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</si>
  <si>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</si>
  <si>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</si>
  <si>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</si>
  <si>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</si>
  <si>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</si>
  <si>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</si>
  <si>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</si>
  <si>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</si>
  <si>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</si>
  <si>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</si>
  <si>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</si>
  <si>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</si>
  <si>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</si>
  <si>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</si>
  <si>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</si>
  <si>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</si>
  <si>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</si>
  <si>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</si>
  <si>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</si>
  <si>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</si>
  <si>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</si>
  <si>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</si>
  <si>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</si>
  <si>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</si>
  <si>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</si>
  <si>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</si>
  <si>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</si>
  <si>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</si>
  <si>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</si>
  <si>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</si>
  <si>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</si>
  <si>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</si>
  <si>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</si>
  <si>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</si>
  <si>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</si>
  <si>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</si>
  <si>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</si>
  <si>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</si>
  <si>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</si>
  <si>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</si>
  <si>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</si>
  <si>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</si>
  <si>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</si>
  <si>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</si>
  <si>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</si>
  <si>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</si>
  <si>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</si>
  <si>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</si>
  <si>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</si>
  <si>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</si>
  <si>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</si>
  <si>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</si>
  <si>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</si>
  <si>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</si>
  <si>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</si>
  <si>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</si>
  <si>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</si>
  <si>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</si>
  <si>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</si>
  <si>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</si>
  <si>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</si>
  <si>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</si>
  <si>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</si>
  <si>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</si>
  <si>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</si>
  <si>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</si>
  <si>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</si>
  <si>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</si>
  <si>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</si>
  <si>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</si>
  <si>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</si>
  <si>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</si>
  <si>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</si>
  <si>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</si>
  <si>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</si>
  <si>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</si>
  <si>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</si>
  <si>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</si>
  <si>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</si>
  <si>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</si>
  <si>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</si>
  <si>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</si>
  <si>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</si>
  <si>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</si>
  <si>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</si>
  <si>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</si>
  <si>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</si>
  <si>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</si>
  <si>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</si>
  <si>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</si>
  <si>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</si>
  <si>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</si>
  <si>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</si>
  <si>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</si>
  <si>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</si>
  <si>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</si>
  <si>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</si>
  <si>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</si>
  <si>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</si>
  <si>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</si>
  <si>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</si>
  <si>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</si>
  <si>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</si>
  <si>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</si>
  <si>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</si>
  <si>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</si>
  <si>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</si>
  <si>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</si>
  <si>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</si>
  <si>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</si>
  <si>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</si>
  <si>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</si>
  <si>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</si>
  <si>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</si>
  <si>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</si>
  <si>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</si>
  <si>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</si>
  <si>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</si>
  <si>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</si>
  <si>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</si>
  <si>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</si>
  <si>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</si>
  <si>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</si>
  <si>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</si>
  <si>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</si>
  <si>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</si>
  <si>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</si>
  <si>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</si>
  <si>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</si>
  <si>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</si>
  <si>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</si>
  <si>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</si>
  <si>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</si>
  <si>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</si>
  <si>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</si>
  <si>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</si>
  <si>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</si>
  <si>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</si>
  <si>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</si>
  <si>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</si>
  <si>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</si>
  <si>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</si>
  <si>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</si>
  <si>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</si>
  <si>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</si>
  <si>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</si>
  <si>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</si>
  <si>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</si>
  <si>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</si>
  <si>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</si>
  <si>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</si>
  <si>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</si>
  <si>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</si>
  <si>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</si>
  <si>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</si>
  <si>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</si>
  <si>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</si>
  <si>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</si>
  <si>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</si>
  <si>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</si>
  <si>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</si>
  <si>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Tie Beam.</t>
  </si>
  <si>
    <t>PLINTH BEAM</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</si>
  <si>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3.00 x1.00 = 6.00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</si>
  <si>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</si>
  <si>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No-3(ii)(A)    7th Corrigenda Volume ii</t>
  </si>
  <si>
    <t>Add S.G.S.T. + C.G.S.T.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</si>
  <si>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</si>
  <si>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,22.705CUM X1.20%X7.850=2.138</t>
  </si>
  <si>
    <t xml:space="preserve">Rendering the Surface of walls and ceiling with White Cement base WATER PROOF wall putty of approved make &amp; brand.(1.5 mm thick)     In Ground Floor
PWD Building Works schedule,  PWD, P- 198, I - 5    
</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</si>
  <si>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</si>
  <si>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</si>
  <si>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Supplying, fitting and fixing Closet seat of approved make with lid and C.P.hinges, rubber buffer and brass screws complete .(b) Anglo Indian
(i) Plastic (hallow type) White
</t>
    </r>
    <r>
      <rPr>
        <b/>
        <sz val="9"/>
        <rFont val="Calibri"/>
        <family val="2"/>
      </rPr>
      <t>PWD S&amp;P Schedule,  page-81,item no 10.b.i</t>
    </r>
  </si>
  <si>
    <t xml:space="preserve">Estimate for  CONSTRUCTION OF TOILET  INSIDE KAMADA KINKAR STADIAM,PLOT NO-4593,MOUZA-SAINTHIA,JL-95,WARD-14 UNDER  SAINTHIA  MUNICIPALITY OF WEST BENGAL
          TOILET SEATS -5 NOS AND URINAL- 9 NOS (Model No ULB)
                                                                                        </t>
  </si>
  <si>
    <t xml:space="preserve"> CONSTRUCTION OF TOILET  INSIDE KAMADA KINKAR STADIAM,PLOT NO-4593,MOUZA-SAINTHIA,JL-95,WARD-14 UNDER  SAINTHIA  MUNICIPALITY OF WEST BENGAL (Model No ULB)
          TOILET SEATS -5 NOS AND URINAL- 9 NOS</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</si>
  <si>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t>
    </r>
    <r>
      <rPr>
        <b/>
        <sz val="9"/>
        <rFont val="Calibri"/>
        <family val="2"/>
      </rPr>
      <t>PWD S&amp;P Schedule, S.P.88,Item No-3(ii)(A)      7th Corrigenda Volume ii</t>
    </r>
  </si>
</sst>
</file>

<file path=xl/styles.xml><?xml version="1.0" encoding="utf-8"?>
<styleSheet xmlns="http://schemas.openxmlformats.org/spreadsheetml/2006/main">
  <numFmts count="1">
    <numFmt numFmtId="164" formatCode="0.000"/>
  </numFmts>
  <fonts count="32">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0"/>
      <name val="Calibri"/>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
      <left/>
      <right/>
      <top/>
      <bottom style="thin">
        <color rgb="FF000000"/>
      </bottom>
      <diagonal/>
    </border>
  </borders>
  <cellStyleXfs count="1">
    <xf numFmtId="0" fontId="0" fillId="0" borderId="0"/>
  </cellStyleXfs>
  <cellXfs count="11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0" xfId="0" applyFill="1" applyBorder="1" applyAlignment="1">
      <alignment horizontal="left" vertical="top" wrapTex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0" fontId="1" fillId="0" borderId="14" xfId="0" applyFont="1" applyFill="1" applyBorder="1" applyAlignment="1">
      <alignment horizontal="left" vertical="top" wrapText="1"/>
    </xf>
    <xf numFmtId="0" fontId="0" fillId="0" borderId="0" xfId="0" applyAlignment="1">
      <alignment vertical="top"/>
    </xf>
    <xf numFmtId="0" fontId="1" fillId="0" borderId="5" xfId="0" applyFont="1" applyFill="1" applyBorder="1" applyAlignment="1">
      <alignment horizontal="center" vertical="center"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1" xfId="0" applyFill="1" applyBorder="1" applyAlignment="1">
      <alignment horizontal="left" vertical="top" wrapText="1"/>
    </xf>
    <xf numFmtId="2" fontId="3" fillId="0" borderId="6" xfId="0" applyNumberFormat="1" applyFont="1" applyFill="1" applyBorder="1" applyAlignment="1">
      <alignment horizontal="left" vertical="top" shrinkToFit="1"/>
    </xf>
    <xf numFmtId="9" fontId="3" fillId="0" borderId="6"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4" fillId="0" borderId="14" xfId="0" applyNumberFormat="1" applyFont="1" applyFill="1" applyBorder="1" applyAlignment="1">
      <alignment horizontal="right" shrinkToFit="1"/>
    </xf>
    <xf numFmtId="2" fontId="18" fillId="0" borderId="14"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0" fillId="0" borderId="1" xfId="0" applyFont="1" applyFill="1" applyBorder="1" applyAlignment="1">
      <alignment horizontal="left" vertical="top" wrapText="1"/>
    </xf>
    <xf numFmtId="164" fontId="3" fillId="0" borderId="5" xfId="0" applyNumberFormat="1" applyFont="1" applyFill="1" applyBorder="1" applyAlignment="1">
      <alignment horizontal="left" vertical="top" shrinkToFit="1"/>
    </xf>
    <xf numFmtId="0" fontId="0" fillId="0" borderId="0" xfId="0" applyAlignment="1">
      <alignment wrapText="1"/>
    </xf>
    <xf numFmtId="1" fontId="22" fillId="2" borderId="1" xfId="0" applyNumberFormat="1" applyFont="1" applyFill="1" applyBorder="1" applyAlignment="1">
      <alignment horizontal="left" vertical="top" shrinkToFit="1"/>
    </xf>
    <xf numFmtId="0" fontId="19" fillId="2" borderId="1" xfId="0" applyFont="1" applyFill="1" applyBorder="1" applyAlignment="1">
      <alignment horizontal="left" vertical="top" wrapText="1"/>
    </xf>
    <xf numFmtId="164" fontId="19" fillId="2" borderId="1" xfId="0" applyNumberFormat="1" applyFont="1" applyFill="1" applyBorder="1" applyAlignment="1">
      <alignment horizontal="left" vertical="top" wrapText="1"/>
    </xf>
    <xf numFmtId="164" fontId="22" fillId="2" borderId="1" xfId="0" applyNumberFormat="1" applyFont="1" applyFill="1" applyBorder="1" applyAlignment="1">
      <alignment horizontal="left" vertical="top" shrinkToFit="1"/>
    </xf>
    <xf numFmtId="0" fontId="21" fillId="2" borderId="1" xfId="0" applyFont="1" applyFill="1" applyBorder="1" applyAlignment="1">
      <alignment horizontal="left" vertical="top" wrapText="1"/>
    </xf>
    <xf numFmtId="164" fontId="21" fillId="2" borderId="1" xfId="0" applyNumberFormat="1" applyFont="1" applyFill="1" applyBorder="1" applyAlignment="1">
      <alignment horizontal="left" vertical="top" wrapText="1"/>
    </xf>
    <xf numFmtId="0" fontId="20" fillId="2" borderId="1" xfId="0" applyFont="1" applyFill="1" applyBorder="1" applyAlignment="1">
      <alignment horizontal="left" vertical="top" wrapText="1"/>
    </xf>
    <xf numFmtId="0" fontId="21"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164" fontId="19" fillId="2" borderId="2" xfId="0" applyNumberFormat="1" applyFont="1" applyFill="1" applyBorder="1" applyAlignment="1">
      <alignment horizontal="left" vertical="top" wrapText="1"/>
    </xf>
    <xf numFmtId="1" fontId="22" fillId="2" borderId="6" xfId="0" applyNumberFormat="1" applyFont="1" applyFill="1" applyBorder="1" applyAlignment="1">
      <alignment horizontal="left" vertical="top" shrinkToFit="1"/>
    </xf>
    <xf numFmtId="0" fontId="21" fillId="2" borderId="14" xfId="0" applyFont="1" applyFill="1" applyBorder="1" applyAlignment="1">
      <alignment horizontal="left" vertical="top" wrapText="1"/>
    </xf>
    <xf numFmtId="0" fontId="0" fillId="2" borderId="14" xfId="0" applyFill="1" applyBorder="1" applyAlignment="1"/>
    <xf numFmtId="164" fontId="0" fillId="2" borderId="14" xfId="0" applyNumberFormat="1" applyFill="1" applyBorder="1" applyAlignment="1"/>
    <xf numFmtId="164" fontId="22" fillId="2" borderId="7" xfId="0" applyNumberFormat="1" applyFont="1" applyFill="1" applyBorder="1" applyAlignment="1">
      <alignment horizontal="left" vertical="top" shrinkToFit="1"/>
    </xf>
    <xf numFmtId="0" fontId="21" fillId="2" borderId="5" xfId="0" applyFont="1" applyFill="1" applyBorder="1" applyAlignment="1">
      <alignment horizontal="left" vertical="top" wrapText="1"/>
    </xf>
    <xf numFmtId="164" fontId="21" fillId="2" borderId="5" xfId="0" applyNumberFormat="1"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1" fontId="22" fillId="2" borderId="2" xfId="0" applyNumberFormat="1" applyFont="1" applyFill="1" applyBorder="1" applyAlignment="1">
      <alignment horizontal="left" vertical="top" shrinkToFit="1"/>
    </xf>
    <xf numFmtId="0" fontId="23" fillId="2" borderId="2" xfId="0" applyFont="1" applyFill="1" applyBorder="1" applyAlignment="1">
      <alignment horizontal="left" vertical="top" wrapText="1"/>
    </xf>
    <xf numFmtId="164" fontId="23" fillId="2" borderId="2" xfId="0" applyNumberFormat="1" applyFont="1" applyFill="1" applyBorder="1" applyAlignment="1">
      <alignment horizontal="left" vertical="top" wrapText="1"/>
    </xf>
    <xf numFmtId="164" fontId="22" fillId="2" borderId="2" xfId="0" applyNumberFormat="1" applyFont="1" applyFill="1" applyBorder="1" applyAlignment="1">
      <alignment horizontal="left" vertical="top" shrinkToFit="1"/>
    </xf>
    <xf numFmtId="1" fontId="22" fillId="2" borderId="14" xfId="0" applyNumberFormat="1" applyFont="1" applyFill="1" applyBorder="1" applyAlignment="1">
      <alignment horizontal="left" vertical="top" shrinkToFit="1"/>
    </xf>
    <xf numFmtId="0" fontId="23" fillId="2" borderId="14" xfId="0" applyFont="1" applyFill="1" applyBorder="1" applyAlignment="1">
      <alignment horizontal="left" vertical="top" wrapText="1"/>
    </xf>
    <xf numFmtId="0" fontId="19" fillId="2" borderId="7" xfId="0" applyFont="1" applyFill="1" applyBorder="1" applyAlignment="1">
      <alignment horizontal="left" vertical="top" wrapText="1"/>
    </xf>
    <xf numFmtId="1" fontId="22" fillId="2" borderId="3" xfId="0" applyNumberFormat="1" applyFont="1" applyFill="1" applyBorder="1" applyAlignment="1">
      <alignment horizontal="left" vertical="top" shrinkToFit="1"/>
    </xf>
    <xf numFmtId="0" fontId="0" fillId="2" borderId="0" xfId="0" applyFill="1" applyAlignment="1"/>
    <xf numFmtId="0" fontId="21" fillId="2" borderId="4" xfId="0" applyFont="1" applyFill="1" applyBorder="1" applyAlignment="1">
      <alignment horizontal="left" vertical="top" wrapText="1"/>
    </xf>
    <xf numFmtId="164" fontId="21" fillId="2" borderId="4" xfId="0" applyNumberFormat="1" applyFont="1" applyFill="1" applyBorder="1" applyAlignment="1">
      <alignment horizontal="left" vertical="top" wrapText="1"/>
    </xf>
    <xf numFmtId="164" fontId="22" fillId="2" borderId="4" xfId="0" applyNumberFormat="1" applyFont="1" applyFill="1" applyBorder="1" applyAlignment="1">
      <alignment horizontal="left" vertical="top" shrinkToFit="1"/>
    </xf>
    <xf numFmtId="0" fontId="20" fillId="2" borderId="4" xfId="0" applyFont="1" applyFill="1" applyBorder="1" applyAlignment="1">
      <alignment horizontal="left" vertical="top" wrapText="1"/>
    </xf>
    <xf numFmtId="1" fontId="22" fillId="2" borderId="5" xfId="0" applyNumberFormat="1" applyFont="1" applyFill="1" applyBorder="1" applyAlignment="1">
      <alignment horizontal="left" vertical="top" shrinkToFit="1"/>
    </xf>
    <xf numFmtId="164" fontId="22" fillId="2" borderId="5" xfId="0" applyNumberFormat="1" applyFont="1" applyFill="1" applyBorder="1" applyAlignment="1">
      <alignment horizontal="left" vertical="top" shrinkToFit="1"/>
    </xf>
    <xf numFmtId="0" fontId="20" fillId="2" borderId="5" xfId="0" applyFont="1" applyFill="1" applyBorder="1" applyAlignment="1">
      <alignment horizontal="left" vertical="top" wrapText="1"/>
    </xf>
    <xf numFmtId="164" fontId="20" fillId="2" borderId="1" xfId="0" applyNumberFormat="1" applyFont="1" applyFill="1" applyBorder="1" applyAlignment="1">
      <alignment horizontal="left" vertical="top" wrapText="1"/>
    </xf>
    <xf numFmtId="164" fontId="24" fillId="2" borderId="1" xfId="0" applyNumberFormat="1" applyFont="1" applyFill="1" applyBorder="1" applyAlignment="1">
      <alignment horizontal="left" vertical="top" shrinkToFit="1"/>
    </xf>
    <xf numFmtId="0" fontId="25" fillId="2" borderId="1" xfId="0" applyFont="1" applyFill="1" applyBorder="1" applyAlignment="1">
      <alignment horizontal="left" vertical="top" wrapText="1"/>
    </xf>
    <xf numFmtId="2" fontId="14" fillId="0" borderId="14" xfId="0" applyNumberFormat="1" applyFont="1" applyFill="1" applyBorder="1" applyAlignment="1">
      <alignment horizontal="right" vertical="top" shrinkToFit="1"/>
    </xf>
    <xf numFmtId="0" fontId="0" fillId="0" borderId="13" xfId="0" applyFill="1" applyBorder="1" applyAlignment="1">
      <alignment horizontal="center" vertical="center" wrapText="1"/>
    </xf>
    <xf numFmtId="0" fontId="1" fillId="0" borderId="19" xfId="0" applyFont="1" applyFill="1" applyBorder="1" applyAlignment="1">
      <alignment horizontal="center" vertical="center" wrapText="1"/>
    </xf>
    <xf numFmtId="0" fontId="19" fillId="2" borderId="6"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7" xfId="0" applyFont="1" applyFill="1" applyBorder="1" applyAlignment="1">
      <alignment horizontal="center" vertical="top" wrapText="1"/>
    </xf>
    <xf numFmtId="0" fontId="2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2"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0" fillId="0" borderId="0" xfId="0" applyFill="1" applyAlignment="1"/>
    <xf numFmtId="0" fontId="0" fillId="0" borderId="0" xfId="0" applyFill="1" applyAlignment="1">
      <alignment horizontal="center" vertical="center"/>
    </xf>
    <xf numFmtId="164" fontId="0" fillId="0" borderId="0" xfId="0" applyNumberFormat="1" applyFill="1" applyAlignment="1"/>
    <xf numFmtId="0" fontId="31" fillId="2"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8" xfId="0"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sheetPr>
  <dimension ref="A1:H106"/>
  <sheetViews>
    <sheetView tabSelected="1" view="pageBreakPreview" topLeftCell="A95" zoomScaleSheetLayoutView="100" workbookViewId="0">
      <selection activeCell="C98" sqref="C98"/>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69" customHeight="1">
      <c r="A1" s="94" t="s">
        <v>229</v>
      </c>
      <c r="B1" s="95"/>
      <c r="C1" s="95"/>
      <c r="D1" s="95"/>
      <c r="E1" s="95"/>
      <c r="F1" s="96"/>
    </row>
    <row r="2" spans="1:8" ht="51" customHeight="1">
      <c r="A2" s="93" t="s">
        <v>139</v>
      </c>
      <c r="B2" s="93"/>
      <c r="C2" s="93"/>
      <c r="D2" s="93"/>
      <c r="E2" s="93"/>
      <c r="F2" s="93"/>
    </row>
    <row r="3" spans="1:8" ht="22.5" customHeight="1">
      <c r="A3" s="88" t="s">
        <v>0</v>
      </c>
      <c r="B3" s="34" t="s">
        <v>1</v>
      </c>
      <c r="C3" s="34" t="s">
        <v>2</v>
      </c>
      <c r="D3" s="34" t="s">
        <v>3</v>
      </c>
      <c r="E3" s="34" t="s">
        <v>4</v>
      </c>
      <c r="F3" s="89" t="s">
        <v>5</v>
      </c>
    </row>
    <row r="4" spans="1:8" ht="158.25" customHeight="1">
      <c r="A4" s="27">
        <v>1</v>
      </c>
      <c r="B4" s="1" t="s">
        <v>211</v>
      </c>
      <c r="C4" s="19">
        <v>33.250999999999998</v>
      </c>
      <c r="D4" s="10">
        <v>119.27</v>
      </c>
      <c r="E4" s="7" t="s">
        <v>9</v>
      </c>
      <c r="F4" s="10">
        <f>C4*D4</f>
        <v>3965.8467699999997</v>
      </c>
    </row>
    <row r="5" spans="1:8" ht="84">
      <c r="A5" s="27">
        <v>2</v>
      </c>
      <c r="B5" s="2" t="s">
        <v>212</v>
      </c>
      <c r="C5" s="19">
        <v>6.65</v>
      </c>
      <c r="D5" s="10">
        <v>77.540000000000006</v>
      </c>
      <c r="E5" s="7" t="s">
        <v>87</v>
      </c>
      <c r="F5" s="10">
        <f t="shared" ref="F5:F68" si="0">C5*D5</f>
        <v>515.64100000000008</v>
      </c>
    </row>
    <row r="6" spans="1:8" ht="84">
      <c r="A6" s="27">
        <v>3</v>
      </c>
      <c r="B6" s="2" t="s">
        <v>140</v>
      </c>
      <c r="C6" s="19">
        <v>23.875</v>
      </c>
      <c r="D6" s="10">
        <v>572.54999999999995</v>
      </c>
      <c r="E6" s="7" t="s">
        <v>87</v>
      </c>
      <c r="F6" s="10">
        <f t="shared" si="0"/>
        <v>13669.631249999999</v>
      </c>
    </row>
    <row r="7" spans="1:8" ht="69">
      <c r="A7" s="27">
        <v>4</v>
      </c>
      <c r="B7" s="1" t="s">
        <v>141</v>
      </c>
      <c r="C7" s="19">
        <v>79.515000000000001</v>
      </c>
      <c r="D7" s="10">
        <v>266</v>
      </c>
      <c r="E7" s="3" t="s">
        <v>91</v>
      </c>
      <c r="F7" s="10">
        <f t="shared" si="0"/>
        <v>21150.99</v>
      </c>
    </row>
    <row r="8" spans="1:8" ht="72">
      <c r="A8" s="27">
        <v>5</v>
      </c>
      <c r="B8" s="2" t="s">
        <v>142</v>
      </c>
      <c r="C8" s="19">
        <v>22.704999999999998</v>
      </c>
      <c r="D8" s="10">
        <v>4846.4799999999996</v>
      </c>
      <c r="E8" s="3" t="s">
        <v>87</v>
      </c>
      <c r="F8" s="10">
        <f t="shared" si="0"/>
        <v>110039.32839999998</v>
      </c>
    </row>
    <row r="9" spans="1:8" ht="111">
      <c r="A9" s="27">
        <v>6</v>
      </c>
      <c r="B9" s="1" t="s">
        <v>216</v>
      </c>
      <c r="C9" s="19">
        <v>5.8090000000000002</v>
      </c>
      <c r="D9" s="13">
        <v>4105.5200000000004</v>
      </c>
      <c r="E9" s="7" t="s">
        <v>6</v>
      </c>
      <c r="F9" s="10">
        <f t="shared" si="0"/>
        <v>23848.965680000005</v>
      </c>
      <c r="H9" s="48" t="s">
        <v>215</v>
      </c>
    </row>
    <row r="10" spans="1:8" ht="234">
      <c r="A10" s="27">
        <v>7</v>
      </c>
      <c r="B10" s="1" t="s">
        <v>143</v>
      </c>
      <c r="C10" s="19">
        <v>12.718999999999999</v>
      </c>
      <c r="D10" s="10">
        <v>173</v>
      </c>
      <c r="E10" s="3" t="s">
        <v>91</v>
      </c>
      <c r="F10" s="10">
        <f t="shared" si="0"/>
        <v>2200.3869999999997</v>
      </c>
    </row>
    <row r="11" spans="1:8" ht="54">
      <c r="A11" s="27">
        <v>8</v>
      </c>
      <c r="B11" s="1" t="s">
        <v>144</v>
      </c>
      <c r="C11" s="19">
        <v>46.93</v>
      </c>
      <c r="D11" s="10">
        <v>584.53</v>
      </c>
      <c r="E11" s="3" t="s">
        <v>7</v>
      </c>
      <c r="F11" s="10">
        <f t="shared" si="0"/>
        <v>27431.992899999997</v>
      </c>
    </row>
    <row r="12" spans="1:8" ht="72">
      <c r="A12" s="27">
        <v>9</v>
      </c>
      <c r="B12" s="1" t="s">
        <v>145</v>
      </c>
      <c r="C12" s="19">
        <v>51.6</v>
      </c>
      <c r="D12" s="10">
        <v>24</v>
      </c>
      <c r="E12" s="3" t="s">
        <v>7</v>
      </c>
      <c r="F12" s="10">
        <f t="shared" si="0"/>
        <v>1238.4000000000001</v>
      </c>
    </row>
    <row r="13" spans="1:8" ht="120">
      <c r="A13" s="27">
        <v>10</v>
      </c>
      <c r="B13" s="2" t="s">
        <v>146</v>
      </c>
      <c r="C13" s="19">
        <v>35.122999999999998</v>
      </c>
      <c r="D13" s="10">
        <v>205</v>
      </c>
      <c r="E13" s="3" t="s">
        <v>91</v>
      </c>
      <c r="F13" s="10">
        <f t="shared" si="0"/>
        <v>7200.2149999999992</v>
      </c>
    </row>
    <row r="14" spans="1:8" ht="120">
      <c r="A14" s="27">
        <v>11</v>
      </c>
      <c r="B14" s="2" t="s">
        <v>147</v>
      </c>
      <c r="C14" s="19">
        <v>156.08099999999999</v>
      </c>
      <c r="D14" s="10">
        <v>363</v>
      </c>
      <c r="E14" s="3" t="s">
        <v>91</v>
      </c>
      <c r="F14" s="10">
        <f t="shared" si="0"/>
        <v>56657.402999999998</v>
      </c>
    </row>
    <row r="15" spans="1:8" ht="144">
      <c r="A15" s="27">
        <v>12</v>
      </c>
      <c r="B15" s="2" t="s">
        <v>148</v>
      </c>
      <c r="C15" s="19">
        <v>55.9</v>
      </c>
      <c r="D15" s="10">
        <v>269</v>
      </c>
      <c r="E15" s="7" t="s">
        <v>31</v>
      </c>
      <c r="F15" s="10">
        <f t="shared" si="0"/>
        <v>15037.1</v>
      </c>
    </row>
    <row r="16" spans="1:8" ht="144">
      <c r="A16" s="27">
        <v>13</v>
      </c>
      <c r="B16" s="2" t="s">
        <v>149</v>
      </c>
      <c r="C16" s="19">
        <v>2.1379999999999999</v>
      </c>
      <c r="D16" s="13">
        <v>54439.07</v>
      </c>
      <c r="E16" s="3" t="s">
        <v>92</v>
      </c>
      <c r="F16" s="10">
        <f t="shared" si="0"/>
        <v>116390.73165999999</v>
      </c>
    </row>
    <row r="17" spans="1:6" ht="120">
      <c r="A17" s="27">
        <v>14</v>
      </c>
      <c r="B17" s="2" t="s">
        <v>150</v>
      </c>
      <c r="C17" s="19">
        <v>4.2</v>
      </c>
      <c r="D17" s="10">
        <v>4330</v>
      </c>
      <c r="E17" s="3" t="s">
        <v>91</v>
      </c>
      <c r="F17" s="10">
        <f t="shared" si="0"/>
        <v>18186</v>
      </c>
    </row>
    <row r="18" spans="1:6" ht="49.5">
      <c r="A18" s="27">
        <v>15</v>
      </c>
      <c r="B18" s="14" t="s">
        <v>151</v>
      </c>
      <c r="C18" s="19">
        <v>7.95</v>
      </c>
      <c r="D18" s="10">
        <v>4198.0600000000004</v>
      </c>
      <c r="E18" s="7" t="s">
        <v>9</v>
      </c>
      <c r="F18" s="10">
        <f t="shared" si="0"/>
        <v>33374.577000000005</v>
      </c>
    </row>
    <row r="19" spans="1:6" ht="49.5">
      <c r="A19" s="28">
        <v>16</v>
      </c>
      <c r="B19" s="15" t="s">
        <v>152</v>
      </c>
      <c r="C19" s="35">
        <v>24.3</v>
      </c>
      <c r="D19" s="20">
        <v>4421.0600000000004</v>
      </c>
      <c r="E19" s="21" t="s">
        <v>9</v>
      </c>
      <c r="F19" s="10">
        <f t="shared" si="0"/>
        <v>107431.75800000002</v>
      </c>
    </row>
    <row r="20" spans="1:6" ht="36">
      <c r="A20" s="29">
        <v>17</v>
      </c>
      <c r="B20" s="45" t="s">
        <v>153</v>
      </c>
      <c r="C20" s="36">
        <v>15.837999999999999</v>
      </c>
      <c r="D20" s="22">
        <v>21</v>
      </c>
      <c r="E20" s="4" t="s">
        <v>91</v>
      </c>
      <c r="F20" s="10">
        <f t="shared" si="0"/>
        <v>332.59799999999996</v>
      </c>
    </row>
    <row r="21" spans="1:6" ht="120">
      <c r="A21" s="30">
        <v>18</v>
      </c>
      <c r="B21" s="16" t="s">
        <v>154</v>
      </c>
      <c r="C21" s="47">
        <v>342.22500000000002</v>
      </c>
      <c r="D21" s="17">
        <v>132.55000000000001</v>
      </c>
      <c r="E21" s="5" t="s">
        <v>91</v>
      </c>
      <c r="F21" s="10">
        <f t="shared" si="0"/>
        <v>45361.923750000009</v>
      </c>
    </row>
    <row r="22" spans="1:6" ht="120">
      <c r="A22" s="27">
        <v>19</v>
      </c>
      <c r="B22" s="2" t="s">
        <v>155</v>
      </c>
      <c r="C22" s="19">
        <v>10.050000000000001</v>
      </c>
      <c r="D22" s="10">
        <v>119.55</v>
      </c>
      <c r="E22" s="3" t="s">
        <v>91</v>
      </c>
      <c r="F22" s="10">
        <f t="shared" si="0"/>
        <v>1201.4775</v>
      </c>
    </row>
    <row r="23" spans="1:6" s="33" customFormat="1" ht="36">
      <c r="A23" s="9">
        <v>20</v>
      </c>
      <c r="B23" s="2" t="s">
        <v>156</v>
      </c>
      <c r="C23" s="19">
        <v>22.65</v>
      </c>
      <c r="D23" s="10">
        <v>32.76</v>
      </c>
      <c r="E23" s="3" t="s">
        <v>31</v>
      </c>
      <c r="F23" s="10">
        <f t="shared" si="0"/>
        <v>742.0139999999999</v>
      </c>
    </row>
    <row r="24" spans="1:6" ht="108">
      <c r="A24" s="27">
        <v>21</v>
      </c>
      <c r="B24" s="2" t="s">
        <v>157</v>
      </c>
      <c r="C24" s="19">
        <v>34.65</v>
      </c>
      <c r="D24" s="10">
        <v>497</v>
      </c>
      <c r="E24" s="3" t="s">
        <v>93</v>
      </c>
      <c r="F24" s="10">
        <f t="shared" si="0"/>
        <v>17221.05</v>
      </c>
    </row>
    <row r="25" spans="1:6" ht="120">
      <c r="A25" s="27">
        <v>22</v>
      </c>
      <c r="B25" s="2" t="s">
        <v>158</v>
      </c>
      <c r="C25" s="19">
        <v>11.025</v>
      </c>
      <c r="D25" s="10">
        <v>2581</v>
      </c>
      <c r="E25" s="3" t="s">
        <v>91</v>
      </c>
      <c r="F25" s="10">
        <f t="shared" si="0"/>
        <v>28455.525000000001</v>
      </c>
    </row>
    <row r="26" spans="1:6" ht="72">
      <c r="A26" s="27">
        <v>23</v>
      </c>
      <c r="B26" s="2" t="s">
        <v>159</v>
      </c>
      <c r="C26" s="19">
        <v>10</v>
      </c>
      <c r="D26" s="10">
        <v>84</v>
      </c>
      <c r="E26" s="3" t="s">
        <v>13</v>
      </c>
      <c r="F26" s="10">
        <f t="shared" si="0"/>
        <v>840</v>
      </c>
    </row>
    <row r="27" spans="1:6" ht="48">
      <c r="A27" s="27">
        <v>24</v>
      </c>
      <c r="B27" s="2" t="s">
        <v>160</v>
      </c>
      <c r="C27" s="19">
        <v>20</v>
      </c>
      <c r="D27" s="10">
        <v>66</v>
      </c>
      <c r="E27" s="3" t="s">
        <v>13</v>
      </c>
      <c r="F27" s="10">
        <f t="shared" si="0"/>
        <v>1320</v>
      </c>
    </row>
    <row r="28" spans="1:6" ht="60">
      <c r="A28" s="27">
        <v>25</v>
      </c>
      <c r="B28" s="2" t="s">
        <v>161</v>
      </c>
      <c r="C28" s="19">
        <v>10</v>
      </c>
      <c r="D28" s="10">
        <v>87</v>
      </c>
      <c r="E28" s="3" t="s">
        <v>13</v>
      </c>
      <c r="F28" s="10">
        <f t="shared" si="0"/>
        <v>870</v>
      </c>
    </row>
    <row r="29" spans="1:6" ht="60">
      <c r="A29" s="27">
        <v>26</v>
      </c>
      <c r="B29" s="2" t="s">
        <v>162</v>
      </c>
      <c r="C29" s="19">
        <v>5</v>
      </c>
      <c r="D29" s="10">
        <v>159</v>
      </c>
      <c r="E29" s="3" t="s">
        <v>13</v>
      </c>
      <c r="F29" s="10">
        <f t="shared" si="0"/>
        <v>795</v>
      </c>
    </row>
    <row r="30" spans="1:6" ht="147">
      <c r="A30" s="27">
        <v>27</v>
      </c>
      <c r="B30" s="1" t="s">
        <v>213</v>
      </c>
      <c r="C30" s="19">
        <v>6</v>
      </c>
      <c r="D30" s="10">
        <v>453</v>
      </c>
      <c r="E30" s="3" t="s">
        <v>32</v>
      </c>
      <c r="F30" s="10">
        <f t="shared" si="0"/>
        <v>2718</v>
      </c>
    </row>
    <row r="31" spans="1:6" ht="48">
      <c r="A31" s="27">
        <v>28</v>
      </c>
      <c r="B31" s="2" t="s">
        <v>163</v>
      </c>
      <c r="C31" s="19">
        <v>352.27499999999998</v>
      </c>
      <c r="D31" s="10">
        <v>122</v>
      </c>
      <c r="E31" s="3" t="s">
        <v>91</v>
      </c>
      <c r="F31" s="10">
        <f t="shared" si="0"/>
        <v>42977.549999999996</v>
      </c>
    </row>
    <row r="32" spans="1:6" ht="132">
      <c r="A32" s="27">
        <v>29</v>
      </c>
      <c r="B32" s="1" t="s">
        <v>164</v>
      </c>
      <c r="C32" s="19">
        <v>240</v>
      </c>
      <c r="D32" s="10">
        <v>44.2</v>
      </c>
      <c r="E32" s="3" t="s">
        <v>33</v>
      </c>
      <c r="F32" s="10">
        <f t="shared" si="0"/>
        <v>10608</v>
      </c>
    </row>
    <row r="33" spans="1:6" ht="57">
      <c r="A33" s="27">
        <v>30</v>
      </c>
      <c r="B33" s="1" t="s">
        <v>165</v>
      </c>
      <c r="C33" s="19">
        <v>240</v>
      </c>
      <c r="D33" s="10">
        <v>49</v>
      </c>
      <c r="E33" s="23" t="s">
        <v>33</v>
      </c>
      <c r="F33" s="10">
        <f t="shared" si="0"/>
        <v>11760</v>
      </c>
    </row>
    <row r="34" spans="1:6" ht="147.75" customHeight="1">
      <c r="A34" s="27">
        <v>31</v>
      </c>
      <c r="B34" s="1" t="s">
        <v>166</v>
      </c>
      <c r="C34" s="19">
        <v>69.563000000000002</v>
      </c>
      <c r="D34" s="10">
        <v>45.1</v>
      </c>
      <c r="E34" s="23" t="s">
        <v>33</v>
      </c>
      <c r="F34" s="10">
        <f t="shared" si="0"/>
        <v>3137.2913000000003</v>
      </c>
    </row>
    <row r="35" spans="1:6" ht="138" customHeight="1">
      <c r="A35" s="27">
        <v>32</v>
      </c>
      <c r="B35" s="1" t="s">
        <v>167</v>
      </c>
      <c r="C35" s="19">
        <v>240</v>
      </c>
      <c r="D35" s="10">
        <v>67</v>
      </c>
      <c r="E35" s="23" t="s">
        <v>33</v>
      </c>
      <c r="F35" s="10">
        <f t="shared" si="0"/>
        <v>16080</v>
      </c>
    </row>
    <row r="36" spans="1:6" ht="48">
      <c r="A36" s="27">
        <v>33</v>
      </c>
      <c r="B36" s="2" t="s">
        <v>168</v>
      </c>
      <c r="C36" s="19">
        <v>6.35</v>
      </c>
      <c r="D36" s="10">
        <v>38</v>
      </c>
      <c r="E36" s="3" t="s">
        <v>91</v>
      </c>
      <c r="F36" s="10">
        <f t="shared" si="0"/>
        <v>241.29999999999998</v>
      </c>
    </row>
    <row r="37" spans="1:6" ht="132">
      <c r="A37" s="27">
        <v>34</v>
      </c>
      <c r="B37" s="2" t="s">
        <v>169</v>
      </c>
      <c r="C37" s="19">
        <v>6.35</v>
      </c>
      <c r="D37" s="10">
        <v>81</v>
      </c>
      <c r="E37" s="3" t="s">
        <v>91</v>
      </c>
      <c r="F37" s="10">
        <f t="shared" si="0"/>
        <v>514.35</v>
      </c>
    </row>
    <row r="38" spans="1:6" ht="96">
      <c r="A38" s="27">
        <v>35</v>
      </c>
      <c r="B38" s="2" t="s">
        <v>170</v>
      </c>
      <c r="C38" s="19">
        <v>0.51600000000000001</v>
      </c>
      <c r="D38" s="10">
        <v>9888</v>
      </c>
      <c r="E38" s="3" t="s">
        <v>94</v>
      </c>
      <c r="F38" s="10">
        <f t="shared" si="0"/>
        <v>5102.2080000000005</v>
      </c>
    </row>
    <row r="39" spans="1:6" ht="48">
      <c r="A39" s="27">
        <v>36</v>
      </c>
      <c r="B39" s="2" t="s">
        <v>171</v>
      </c>
      <c r="C39" s="19">
        <v>5.16</v>
      </c>
      <c r="D39" s="10">
        <v>29</v>
      </c>
      <c r="E39" s="3" t="s">
        <v>91</v>
      </c>
      <c r="F39" s="10">
        <f t="shared" si="0"/>
        <v>149.64000000000001</v>
      </c>
    </row>
    <row r="40" spans="1:6" ht="84">
      <c r="A40" s="27">
        <v>37</v>
      </c>
      <c r="B40" s="2" t="s">
        <v>172</v>
      </c>
      <c r="C40" s="19">
        <v>5.16</v>
      </c>
      <c r="D40" s="10">
        <v>79</v>
      </c>
      <c r="E40" s="3" t="s">
        <v>91</v>
      </c>
      <c r="F40" s="10">
        <f t="shared" si="0"/>
        <v>407.64</v>
      </c>
    </row>
    <row r="41" spans="1:6" ht="276">
      <c r="A41" s="27">
        <v>38</v>
      </c>
      <c r="B41" s="2" t="s">
        <v>174</v>
      </c>
      <c r="C41" s="19">
        <v>15.837999999999999</v>
      </c>
      <c r="D41" s="10">
        <v>1676</v>
      </c>
      <c r="E41" s="3" t="s">
        <v>91</v>
      </c>
      <c r="F41" s="10">
        <f t="shared" si="0"/>
        <v>26544.487999999998</v>
      </c>
    </row>
    <row r="42" spans="1:6" ht="156">
      <c r="A42" s="27">
        <v>39</v>
      </c>
      <c r="B42" s="2" t="s">
        <v>175</v>
      </c>
      <c r="C42" s="19">
        <v>88.305000000000007</v>
      </c>
      <c r="D42" s="10">
        <v>1047</v>
      </c>
      <c r="E42" s="3" t="s">
        <v>91</v>
      </c>
      <c r="F42" s="10">
        <f t="shared" si="0"/>
        <v>92455.335000000006</v>
      </c>
    </row>
    <row r="43" spans="1:6" ht="168">
      <c r="A43" s="27">
        <v>40</v>
      </c>
      <c r="B43" s="2" t="s">
        <v>173</v>
      </c>
      <c r="C43" s="19">
        <v>8.4</v>
      </c>
      <c r="D43" s="10">
        <v>183</v>
      </c>
      <c r="E43" s="3" t="s">
        <v>95</v>
      </c>
      <c r="F43" s="10">
        <f t="shared" si="0"/>
        <v>1537.2</v>
      </c>
    </row>
    <row r="44" spans="1:6">
      <c r="A44" s="27">
        <v>41</v>
      </c>
      <c r="B44" s="18" t="s">
        <v>10</v>
      </c>
      <c r="C44" s="19">
        <v>7.2</v>
      </c>
      <c r="D44" s="10">
        <v>658</v>
      </c>
      <c r="E44" s="3" t="s">
        <v>95</v>
      </c>
      <c r="F44" s="10">
        <f t="shared" si="0"/>
        <v>4737.6000000000004</v>
      </c>
    </row>
    <row r="45" spans="1:6">
      <c r="A45" s="27">
        <v>42</v>
      </c>
      <c r="B45" s="18" t="s">
        <v>11</v>
      </c>
      <c r="C45" s="19">
        <v>6.48</v>
      </c>
      <c r="D45" s="10">
        <v>263</v>
      </c>
      <c r="E45" s="3" t="s">
        <v>95</v>
      </c>
      <c r="F45" s="10">
        <f t="shared" si="0"/>
        <v>1704.24</v>
      </c>
    </row>
    <row r="46" spans="1:6" ht="48">
      <c r="A46" s="27">
        <v>43</v>
      </c>
      <c r="B46" s="2" t="s">
        <v>177</v>
      </c>
      <c r="C46" s="19">
        <v>1.08</v>
      </c>
      <c r="D46" s="10">
        <v>585</v>
      </c>
      <c r="E46" s="3" t="s">
        <v>7</v>
      </c>
      <c r="F46" s="10">
        <f t="shared" si="0"/>
        <v>631.80000000000007</v>
      </c>
    </row>
    <row r="47" spans="1:6" ht="48">
      <c r="A47" s="27">
        <v>44</v>
      </c>
      <c r="B47" s="2" t="s">
        <v>178</v>
      </c>
      <c r="C47" s="19">
        <v>450</v>
      </c>
      <c r="D47" s="10">
        <v>12</v>
      </c>
      <c r="E47" s="3" t="s">
        <v>13</v>
      </c>
      <c r="F47" s="10">
        <f t="shared" si="0"/>
        <v>5400</v>
      </c>
    </row>
    <row r="48" spans="1:6" ht="84">
      <c r="A48" s="27">
        <f>A47+1</f>
        <v>45</v>
      </c>
      <c r="B48" s="2" t="s">
        <v>35</v>
      </c>
      <c r="C48" s="37">
        <v>10</v>
      </c>
      <c r="D48" s="11">
        <v>162</v>
      </c>
      <c r="E48" s="12" t="s">
        <v>13</v>
      </c>
      <c r="F48" s="10">
        <f t="shared" si="0"/>
        <v>1620</v>
      </c>
    </row>
    <row r="49" spans="1:6" ht="36">
      <c r="A49" s="27">
        <v>46</v>
      </c>
      <c r="B49" s="2" t="s">
        <v>179</v>
      </c>
      <c r="C49" s="37">
        <v>3</v>
      </c>
      <c r="D49" s="11">
        <v>187</v>
      </c>
      <c r="E49" s="12" t="s">
        <v>13</v>
      </c>
      <c r="F49" s="10">
        <f t="shared" si="0"/>
        <v>561</v>
      </c>
    </row>
    <row r="50" spans="1:6" ht="36">
      <c r="A50" s="27">
        <v>47</v>
      </c>
      <c r="B50" s="2" t="s">
        <v>180</v>
      </c>
      <c r="C50" s="37">
        <v>3</v>
      </c>
      <c r="D50" s="11">
        <v>127</v>
      </c>
      <c r="E50" s="12" t="s">
        <v>13</v>
      </c>
      <c r="F50" s="10">
        <f t="shared" si="0"/>
        <v>381</v>
      </c>
    </row>
    <row r="51" spans="1:6">
      <c r="A51" s="27"/>
      <c r="B51" s="1" t="s">
        <v>12</v>
      </c>
      <c r="C51" s="37"/>
      <c r="D51" s="11"/>
      <c r="E51" s="12"/>
      <c r="F51" s="10">
        <f t="shared" si="0"/>
        <v>0</v>
      </c>
    </row>
    <row r="52" spans="1:6" ht="60">
      <c r="A52" s="27">
        <v>48</v>
      </c>
      <c r="B52" s="2" t="s">
        <v>181</v>
      </c>
      <c r="C52" s="52">
        <v>5</v>
      </c>
      <c r="D52" s="11">
        <v>3104</v>
      </c>
      <c r="E52" s="12" t="s">
        <v>13</v>
      </c>
      <c r="F52" s="10">
        <f t="shared" si="0"/>
        <v>15520</v>
      </c>
    </row>
    <row r="53" spans="1:6" ht="60">
      <c r="A53" s="27">
        <f>A52+1</f>
        <v>49</v>
      </c>
      <c r="B53" s="2" t="s">
        <v>228</v>
      </c>
      <c r="C53" s="52">
        <v>5</v>
      </c>
      <c r="D53" s="11">
        <v>380</v>
      </c>
      <c r="E53" s="12" t="s">
        <v>13</v>
      </c>
      <c r="F53" s="10">
        <f t="shared" si="0"/>
        <v>1900</v>
      </c>
    </row>
    <row r="54" spans="1:6" ht="72">
      <c r="A54" s="27">
        <f t="shared" ref="A54:A97" si="1">A53+1</f>
        <v>50</v>
      </c>
      <c r="B54" s="2" t="s">
        <v>182</v>
      </c>
      <c r="C54" s="52">
        <v>9</v>
      </c>
      <c r="D54" s="11">
        <v>945</v>
      </c>
      <c r="E54" s="12" t="s">
        <v>13</v>
      </c>
      <c r="F54" s="10">
        <f t="shared" si="0"/>
        <v>8505</v>
      </c>
    </row>
    <row r="55" spans="1:6" ht="75">
      <c r="A55" s="27">
        <f t="shared" si="1"/>
        <v>51</v>
      </c>
      <c r="B55" s="1" t="s">
        <v>36</v>
      </c>
      <c r="C55" s="52">
        <v>9</v>
      </c>
      <c r="D55" s="11">
        <v>881</v>
      </c>
      <c r="E55" s="12" t="s">
        <v>37</v>
      </c>
      <c r="F55" s="10">
        <f t="shared" si="0"/>
        <v>7929</v>
      </c>
    </row>
    <row r="56" spans="1:6" ht="60">
      <c r="A56" s="27">
        <f t="shared" si="1"/>
        <v>52</v>
      </c>
      <c r="B56" s="2" t="s">
        <v>183</v>
      </c>
      <c r="C56" s="52">
        <v>5</v>
      </c>
      <c r="D56" s="10">
        <v>1015</v>
      </c>
      <c r="E56" s="12" t="s">
        <v>96</v>
      </c>
      <c r="F56" s="10">
        <f t="shared" si="0"/>
        <v>5075</v>
      </c>
    </row>
    <row r="57" spans="1:6" ht="60">
      <c r="A57" s="27">
        <f t="shared" si="1"/>
        <v>53</v>
      </c>
      <c r="B57" s="2" t="s">
        <v>184</v>
      </c>
      <c r="C57" s="52">
        <v>5</v>
      </c>
      <c r="D57" s="10">
        <v>155</v>
      </c>
      <c r="E57" s="3" t="s">
        <v>13</v>
      </c>
      <c r="F57" s="10">
        <f t="shared" si="0"/>
        <v>775</v>
      </c>
    </row>
    <row r="58" spans="1:6" ht="48">
      <c r="A58" s="27">
        <f t="shared" si="1"/>
        <v>54</v>
      </c>
      <c r="B58" s="2" t="s">
        <v>185</v>
      </c>
      <c r="C58" s="52">
        <v>5</v>
      </c>
      <c r="D58" s="11">
        <v>414</v>
      </c>
      <c r="E58" s="12" t="s">
        <v>13</v>
      </c>
      <c r="F58" s="10">
        <f t="shared" si="0"/>
        <v>2070</v>
      </c>
    </row>
    <row r="59" spans="1:6" ht="96">
      <c r="A59" s="27">
        <f t="shared" si="1"/>
        <v>55</v>
      </c>
      <c r="B59" s="2" t="s">
        <v>186</v>
      </c>
      <c r="C59" s="19">
        <v>2</v>
      </c>
      <c r="D59" s="10">
        <v>2208</v>
      </c>
      <c r="E59" s="3" t="s">
        <v>13</v>
      </c>
      <c r="F59" s="10">
        <f t="shared" si="0"/>
        <v>4416</v>
      </c>
    </row>
    <row r="60" spans="1:6" ht="36">
      <c r="A60" s="27">
        <f t="shared" si="1"/>
        <v>56</v>
      </c>
      <c r="B60" s="2" t="s">
        <v>187</v>
      </c>
      <c r="C60" s="19">
        <v>2</v>
      </c>
      <c r="D60" s="10">
        <v>1497</v>
      </c>
      <c r="E60" s="3" t="s">
        <v>13</v>
      </c>
      <c r="F60" s="10">
        <f t="shared" si="0"/>
        <v>2994</v>
      </c>
    </row>
    <row r="61" spans="1:6" ht="60">
      <c r="A61" s="27">
        <f t="shared" si="1"/>
        <v>57</v>
      </c>
      <c r="B61" s="2" t="s">
        <v>188</v>
      </c>
      <c r="C61" s="19">
        <v>5</v>
      </c>
      <c r="D61" s="10">
        <v>107</v>
      </c>
      <c r="E61" s="12" t="s">
        <v>13</v>
      </c>
      <c r="F61" s="10">
        <f t="shared" si="0"/>
        <v>535</v>
      </c>
    </row>
    <row r="62" spans="1:6" ht="60">
      <c r="A62" s="27">
        <f t="shared" si="1"/>
        <v>58</v>
      </c>
      <c r="B62" s="2" t="s">
        <v>189</v>
      </c>
      <c r="C62" s="19">
        <v>2</v>
      </c>
      <c r="D62" s="11">
        <v>91</v>
      </c>
      <c r="E62" s="12" t="s">
        <v>13</v>
      </c>
      <c r="F62" s="10">
        <f t="shared" si="0"/>
        <v>182</v>
      </c>
    </row>
    <row r="63" spans="1:6" ht="48">
      <c r="A63" s="27">
        <f t="shared" si="1"/>
        <v>59</v>
      </c>
      <c r="B63" s="2" t="s">
        <v>190</v>
      </c>
      <c r="C63" s="37">
        <v>5</v>
      </c>
      <c r="D63" s="10">
        <v>1251</v>
      </c>
      <c r="E63" s="12" t="s">
        <v>13</v>
      </c>
      <c r="F63" s="10">
        <f t="shared" si="0"/>
        <v>6255</v>
      </c>
    </row>
    <row r="64" spans="1:6" ht="48">
      <c r="A64" s="27">
        <f t="shared" si="1"/>
        <v>60</v>
      </c>
      <c r="B64" s="2" t="s">
        <v>191</v>
      </c>
      <c r="C64" s="37">
        <v>7</v>
      </c>
      <c r="D64" s="10">
        <v>539</v>
      </c>
      <c r="E64" s="12" t="s">
        <v>13</v>
      </c>
      <c r="F64" s="10">
        <f t="shared" si="0"/>
        <v>3773</v>
      </c>
    </row>
    <row r="65" spans="1:6" ht="48">
      <c r="A65" s="27">
        <f t="shared" si="1"/>
        <v>61</v>
      </c>
      <c r="B65" s="2" t="s">
        <v>192</v>
      </c>
      <c r="C65" s="19">
        <v>5</v>
      </c>
      <c r="D65" s="10">
        <v>493</v>
      </c>
      <c r="E65" s="12" t="s">
        <v>13</v>
      </c>
      <c r="F65" s="10">
        <f t="shared" si="0"/>
        <v>2465</v>
      </c>
    </row>
    <row r="66" spans="1:6" ht="48">
      <c r="A66" s="27">
        <f t="shared" si="1"/>
        <v>62</v>
      </c>
      <c r="B66" s="2" t="s">
        <v>193</v>
      </c>
      <c r="C66" s="19">
        <v>5</v>
      </c>
      <c r="D66" s="10">
        <v>815</v>
      </c>
      <c r="E66" s="3" t="s">
        <v>13</v>
      </c>
      <c r="F66" s="10">
        <f t="shared" si="0"/>
        <v>4075</v>
      </c>
    </row>
    <row r="67" spans="1:6" ht="84">
      <c r="A67" s="27">
        <f t="shared" si="1"/>
        <v>63</v>
      </c>
      <c r="B67" s="2" t="s">
        <v>194</v>
      </c>
      <c r="C67" s="19">
        <v>2</v>
      </c>
      <c r="D67" s="10">
        <v>555</v>
      </c>
      <c r="E67" s="3" t="s">
        <v>13</v>
      </c>
      <c r="F67" s="10">
        <f t="shared" si="0"/>
        <v>1110</v>
      </c>
    </row>
    <row r="68" spans="1:6" ht="204">
      <c r="A68" s="27">
        <f t="shared" si="1"/>
        <v>64</v>
      </c>
      <c r="B68" s="2" t="s">
        <v>195</v>
      </c>
      <c r="C68" s="37">
        <v>25</v>
      </c>
      <c r="D68" s="11">
        <v>177</v>
      </c>
      <c r="E68" s="12" t="s">
        <v>93</v>
      </c>
      <c r="F68" s="10">
        <f t="shared" si="0"/>
        <v>4425</v>
      </c>
    </row>
    <row r="69" spans="1:6" ht="24">
      <c r="A69" s="27">
        <f t="shared" si="1"/>
        <v>65</v>
      </c>
      <c r="B69" s="2" t="s">
        <v>196</v>
      </c>
      <c r="C69" s="37">
        <v>10</v>
      </c>
      <c r="D69" s="11">
        <v>101</v>
      </c>
      <c r="E69" s="12" t="s">
        <v>93</v>
      </c>
      <c r="F69" s="10">
        <f t="shared" ref="F69:F97" si="2">C69*D69</f>
        <v>1010</v>
      </c>
    </row>
    <row r="70" spans="1:6" ht="24">
      <c r="A70" s="27">
        <f t="shared" si="1"/>
        <v>66</v>
      </c>
      <c r="B70" s="2" t="s">
        <v>197</v>
      </c>
      <c r="C70" s="37">
        <v>10</v>
      </c>
      <c r="D70" s="11">
        <v>137</v>
      </c>
      <c r="E70" s="12" t="s">
        <v>93</v>
      </c>
      <c r="F70" s="10">
        <f t="shared" si="2"/>
        <v>1370</v>
      </c>
    </row>
    <row r="71" spans="1:6" ht="51">
      <c r="A71" s="27">
        <f t="shared" si="1"/>
        <v>67</v>
      </c>
      <c r="B71" s="7" t="s">
        <v>198</v>
      </c>
      <c r="C71" s="38">
        <v>2</v>
      </c>
      <c r="D71" s="10">
        <v>778</v>
      </c>
      <c r="E71" s="3" t="s">
        <v>13</v>
      </c>
      <c r="F71" s="10">
        <f t="shared" si="2"/>
        <v>1556</v>
      </c>
    </row>
    <row r="72" spans="1:6" ht="48">
      <c r="A72" s="27">
        <f t="shared" si="1"/>
        <v>68</v>
      </c>
      <c r="B72" s="2" t="s">
        <v>199</v>
      </c>
      <c r="C72" s="19">
        <v>2</v>
      </c>
      <c r="D72" s="11">
        <v>5128</v>
      </c>
      <c r="E72" s="12" t="s">
        <v>13</v>
      </c>
      <c r="F72" s="10">
        <f t="shared" si="2"/>
        <v>10256</v>
      </c>
    </row>
    <row r="73" spans="1:6" ht="48">
      <c r="A73" s="27">
        <f t="shared" si="1"/>
        <v>69</v>
      </c>
      <c r="B73" s="2" t="s">
        <v>200</v>
      </c>
      <c r="C73" s="19">
        <v>2</v>
      </c>
      <c r="D73" s="11">
        <v>96</v>
      </c>
      <c r="E73" s="12" t="s">
        <v>13</v>
      </c>
      <c r="F73" s="10">
        <f t="shared" si="2"/>
        <v>192</v>
      </c>
    </row>
    <row r="74" spans="1:6" ht="36">
      <c r="A74" s="27">
        <f t="shared" si="1"/>
        <v>70</v>
      </c>
      <c r="B74" s="2" t="s">
        <v>201</v>
      </c>
      <c r="C74" s="19">
        <v>4</v>
      </c>
      <c r="D74" s="10">
        <v>19</v>
      </c>
      <c r="E74" s="3" t="s">
        <v>13</v>
      </c>
      <c r="F74" s="10">
        <f t="shared" si="2"/>
        <v>76</v>
      </c>
    </row>
    <row r="75" spans="1:6" ht="48">
      <c r="A75" s="27">
        <f t="shared" si="1"/>
        <v>71</v>
      </c>
      <c r="B75" s="2" t="s">
        <v>202</v>
      </c>
      <c r="C75" s="19">
        <v>30</v>
      </c>
      <c r="D75" s="11">
        <v>292</v>
      </c>
      <c r="E75" s="12" t="s">
        <v>93</v>
      </c>
      <c r="F75" s="10">
        <f t="shared" si="2"/>
        <v>8760</v>
      </c>
    </row>
    <row r="76" spans="1:6" ht="25.5">
      <c r="A76" s="27">
        <f t="shared" si="1"/>
        <v>72</v>
      </c>
      <c r="B76" s="7" t="s">
        <v>14</v>
      </c>
      <c r="C76" s="19">
        <v>8</v>
      </c>
      <c r="D76" s="10">
        <v>85</v>
      </c>
      <c r="E76" s="3" t="s">
        <v>13</v>
      </c>
      <c r="F76" s="10">
        <f t="shared" si="2"/>
        <v>680</v>
      </c>
    </row>
    <row r="77" spans="1:6">
      <c r="A77" s="27">
        <f t="shared" si="1"/>
        <v>73</v>
      </c>
      <c r="B77" s="3" t="s">
        <v>15</v>
      </c>
      <c r="C77" s="19">
        <v>12</v>
      </c>
      <c r="D77" s="10">
        <v>85</v>
      </c>
      <c r="E77" s="3" t="s">
        <v>13</v>
      </c>
      <c r="F77" s="10">
        <f t="shared" si="2"/>
        <v>1020</v>
      </c>
    </row>
    <row r="78" spans="1:6">
      <c r="A78" s="27">
        <f t="shared" si="1"/>
        <v>74</v>
      </c>
      <c r="B78" s="3" t="s">
        <v>16</v>
      </c>
      <c r="C78" s="19">
        <v>10</v>
      </c>
      <c r="D78" s="10">
        <v>195</v>
      </c>
      <c r="E78" s="3" t="s">
        <v>13</v>
      </c>
      <c r="F78" s="10">
        <f t="shared" si="2"/>
        <v>1950</v>
      </c>
    </row>
    <row r="79" spans="1:6">
      <c r="A79" s="27">
        <f t="shared" si="1"/>
        <v>75</v>
      </c>
      <c r="B79" s="3" t="s">
        <v>17</v>
      </c>
      <c r="C79" s="19">
        <v>10</v>
      </c>
      <c r="D79" s="10">
        <v>89</v>
      </c>
      <c r="E79" s="3" t="s">
        <v>13</v>
      </c>
      <c r="F79" s="10">
        <f t="shared" si="2"/>
        <v>890</v>
      </c>
    </row>
    <row r="80" spans="1:6">
      <c r="A80" s="27">
        <f t="shared" si="1"/>
        <v>76</v>
      </c>
      <c r="B80" s="3" t="s">
        <v>18</v>
      </c>
      <c r="C80" s="19">
        <v>7</v>
      </c>
      <c r="D80" s="10">
        <v>147</v>
      </c>
      <c r="E80" s="3" t="s">
        <v>13</v>
      </c>
      <c r="F80" s="10">
        <f t="shared" si="2"/>
        <v>1029</v>
      </c>
    </row>
    <row r="81" spans="1:6">
      <c r="A81" s="27">
        <f t="shared" si="1"/>
        <v>77</v>
      </c>
      <c r="B81" s="3" t="s">
        <v>19</v>
      </c>
      <c r="C81" s="19">
        <v>30</v>
      </c>
      <c r="D81" s="10">
        <v>21</v>
      </c>
      <c r="E81" s="3" t="s">
        <v>13</v>
      </c>
      <c r="F81" s="10">
        <f t="shared" si="2"/>
        <v>630</v>
      </c>
    </row>
    <row r="82" spans="1:6" ht="25.5">
      <c r="A82" s="27">
        <f t="shared" si="1"/>
        <v>78</v>
      </c>
      <c r="B82" s="3" t="s">
        <v>20</v>
      </c>
      <c r="C82" s="19">
        <v>4</v>
      </c>
      <c r="D82" s="10">
        <v>142</v>
      </c>
      <c r="E82" s="3" t="s">
        <v>13</v>
      </c>
      <c r="F82" s="10">
        <f t="shared" si="2"/>
        <v>568</v>
      </c>
    </row>
    <row r="83" spans="1:6">
      <c r="A83" s="27">
        <f t="shared" si="1"/>
        <v>79</v>
      </c>
      <c r="B83" s="3" t="s">
        <v>21</v>
      </c>
      <c r="C83" s="19">
        <v>7</v>
      </c>
      <c r="D83" s="10">
        <v>144</v>
      </c>
      <c r="E83" s="3" t="s">
        <v>13</v>
      </c>
      <c r="F83" s="10">
        <f t="shared" si="2"/>
        <v>1008</v>
      </c>
    </row>
    <row r="84" spans="1:6">
      <c r="A84" s="27">
        <f t="shared" si="1"/>
        <v>80</v>
      </c>
      <c r="B84" s="3" t="s">
        <v>22</v>
      </c>
      <c r="C84" s="19">
        <v>15</v>
      </c>
      <c r="D84" s="10">
        <v>17</v>
      </c>
      <c r="E84" s="3" t="s">
        <v>13</v>
      </c>
      <c r="F84" s="10">
        <f t="shared" si="2"/>
        <v>255</v>
      </c>
    </row>
    <row r="85" spans="1:6">
      <c r="A85" s="27">
        <f t="shared" si="1"/>
        <v>81</v>
      </c>
      <c r="B85" s="3" t="s">
        <v>23</v>
      </c>
      <c r="C85" s="19">
        <v>1</v>
      </c>
      <c r="D85" s="10">
        <v>187</v>
      </c>
      <c r="E85" s="24" t="s">
        <v>97</v>
      </c>
      <c r="F85" s="10">
        <f t="shared" si="2"/>
        <v>187</v>
      </c>
    </row>
    <row r="86" spans="1:6">
      <c r="A86" s="27">
        <f t="shared" si="1"/>
        <v>82</v>
      </c>
      <c r="B86" s="3" t="s">
        <v>24</v>
      </c>
      <c r="C86" s="19">
        <v>1</v>
      </c>
      <c r="D86" s="10">
        <v>103</v>
      </c>
      <c r="E86" s="24" t="s">
        <v>98</v>
      </c>
      <c r="F86" s="10">
        <f t="shared" si="2"/>
        <v>103</v>
      </c>
    </row>
    <row r="87" spans="1:6" ht="72">
      <c r="A87" s="27">
        <f t="shared" si="1"/>
        <v>83</v>
      </c>
      <c r="B87" s="2" t="s">
        <v>203</v>
      </c>
      <c r="C87" s="19">
        <v>25</v>
      </c>
      <c r="D87" s="10">
        <v>84</v>
      </c>
      <c r="E87" s="3" t="s">
        <v>93</v>
      </c>
      <c r="F87" s="10">
        <f t="shared" si="2"/>
        <v>2100</v>
      </c>
    </row>
    <row r="88" spans="1:6" ht="120">
      <c r="A88" s="27">
        <f t="shared" si="1"/>
        <v>84</v>
      </c>
      <c r="B88" s="2" t="s">
        <v>205</v>
      </c>
      <c r="C88" s="19">
        <v>30</v>
      </c>
      <c r="D88" s="10">
        <v>188</v>
      </c>
      <c r="E88" s="3" t="s">
        <v>93</v>
      </c>
      <c r="F88" s="10">
        <f t="shared" si="2"/>
        <v>5640</v>
      </c>
    </row>
    <row r="89" spans="1:6">
      <c r="A89" s="27">
        <f t="shared" si="1"/>
        <v>85</v>
      </c>
      <c r="B89" s="3" t="s">
        <v>25</v>
      </c>
      <c r="C89" s="19">
        <v>6</v>
      </c>
      <c r="D89" s="10">
        <v>84</v>
      </c>
      <c r="E89" s="3" t="s">
        <v>93</v>
      </c>
      <c r="F89" s="10">
        <f t="shared" si="2"/>
        <v>504</v>
      </c>
    </row>
    <row r="90" spans="1:6">
      <c r="A90" s="27">
        <f t="shared" si="1"/>
        <v>86</v>
      </c>
      <c r="B90" s="3" t="s">
        <v>26</v>
      </c>
      <c r="C90" s="19">
        <v>2</v>
      </c>
      <c r="D90" s="10">
        <v>78</v>
      </c>
      <c r="E90" s="3" t="s">
        <v>93</v>
      </c>
      <c r="F90" s="10">
        <f t="shared" si="2"/>
        <v>156</v>
      </c>
    </row>
    <row r="91" spans="1:6" ht="294.75" customHeight="1">
      <c r="A91" s="27">
        <f t="shared" si="1"/>
        <v>87</v>
      </c>
      <c r="B91" s="2" t="s">
        <v>214</v>
      </c>
      <c r="C91" s="19">
        <v>3</v>
      </c>
      <c r="D91" s="11">
        <v>6153</v>
      </c>
      <c r="E91" s="12" t="s">
        <v>13</v>
      </c>
      <c r="F91" s="10">
        <f t="shared" si="2"/>
        <v>18459</v>
      </c>
    </row>
    <row r="92" spans="1:6" ht="279" customHeight="1">
      <c r="A92" s="27">
        <f t="shared" si="1"/>
        <v>88</v>
      </c>
      <c r="B92" s="46" t="s">
        <v>231</v>
      </c>
      <c r="C92" s="19">
        <v>1</v>
      </c>
      <c r="D92" s="25">
        <v>54921</v>
      </c>
      <c r="E92" s="12" t="s">
        <v>13</v>
      </c>
      <c r="F92" s="10">
        <f t="shared" si="2"/>
        <v>54921</v>
      </c>
    </row>
    <row r="93" spans="1:6" ht="237">
      <c r="A93" s="27">
        <f t="shared" si="1"/>
        <v>89</v>
      </c>
      <c r="B93" s="46" t="s">
        <v>206</v>
      </c>
      <c r="C93" s="19">
        <v>1</v>
      </c>
      <c r="D93" s="25">
        <v>13899</v>
      </c>
      <c r="E93" s="12" t="s">
        <v>13</v>
      </c>
      <c r="F93" s="10">
        <f t="shared" si="2"/>
        <v>13899</v>
      </c>
    </row>
    <row r="94" spans="1:6" ht="60">
      <c r="A94" s="27">
        <f t="shared" si="1"/>
        <v>90</v>
      </c>
      <c r="B94" s="2" t="s">
        <v>207</v>
      </c>
      <c r="C94" s="37">
        <v>2</v>
      </c>
      <c r="D94" s="11">
        <v>430</v>
      </c>
      <c r="E94" s="12" t="s">
        <v>13</v>
      </c>
      <c r="F94" s="10">
        <f t="shared" si="2"/>
        <v>860</v>
      </c>
    </row>
    <row r="95" spans="1:6" ht="54" customHeight="1">
      <c r="A95" s="27">
        <f t="shared" si="1"/>
        <v>91</v>
      </c>
      <c r="B95" s="31" t="s">
        <v>208</v>
      </c>
      <c r="C95" s="19">
        <v>2</v>
      </c>
      <c r="D95" s="10">
        <v>484</v>
      </c>
      <c r="E95" s="3" t="s">
        <v>13</v>
      </c>
      <c r="F95" s="10">
        <f t="shared" si="2"/>
        <v>968</v>
      </c>
    </row>
    <row r="96" spans="1:6" ht="45" customHeight="1">
      <c r="A96" s="27">
        <f t="shared" si="1"/>
        <v>92</v>
      </c>
      <c r="B96" s="31" t="s">
        <v>209</v>
      </c>
      <c r="C96" s="19">
        <v>4</v>
      </c>
      <c r="D96" s="10">
        <v>58</v>
      </c>
      <c r="E96" s="3" t="s">
        <v>13</v>
      </c>
      <c r="F96" s="10">
        <f t="shared" si="2"/>
        <v>232</v>
      </c>
    </row>
    <row r="97" spans="1:6" ht="56.25">
      <c r="A97" s="27">
        <f t="shared" si="1"/>
        <v>93</v>
      </c>
      <c r="B97" s="31" t="s">
        <v>210</v>
      </c>
      <c r="C97" s="19">
        <v>2</v>
      </c>
      <c r="D97" s="10">
        <v>341</v>
      </c>
      <c r="E97" s="6" t="s">
        <v>13</v>
      </c>
      <c r="F97" s="20">
        <f t="shared" si="2"/>
        <v>682</v>
      </c>
    </row>
    <row r="98" spans="1:6">
      <c r="A98" s="27"/>
      <c r="B98" s="1"/>
      <c r="C98" s="10"/>
      <c r="D98" s="40"/>
      <c r="E98" s="32"/>
      <c r="F98" s="87">
        <f>SUM(F4:F97)</f>
        <v>1086712.1982100001</v>
      </c>
    </row>
    <row r="99" spans="1:6">
      <c r="A99" s="27"/>
      <c r="B99" s="97" t="s">
        <v>222</v>
      </c>
      <c r="C99" s="101"/>
      <c r="D99" s="41">
        <v>0.18</v>
      </c>
      <c r="E99" s="42"/>
      <c r="F99" s="42">
        <f>F98*D99</f>
        <v>195608.19567780002</v>
      </c>
    </row>
    <row r="100" spans="1:6">
      <c r="A100" s="26"/>
      <c r="B100" s="102" t="s">
        <v>27</v>
      </c>
      <c r="C100" s="98"/>
      <c r="D100" s="98"/>
      <c r="E100" s="42"/>
      <c r="F100" s="42">
        <f>F98+F99</f>
        <v>1282320.3938878002</v>
      </c>
    </row>
    <row r="101" spans="1:6">
      <c r="A101" s="26"/>
      <c r="B101" s="97" t="s">
        <v>41</v>
      </c>
      <c r="C101" s="101"/>
      <c r="D101" s="41">
        <v>0.01</v>
      </c>
      <c r="E101" s="42"/>
      <c r="F101" s="42">
        <f>F100*1%</f>
        <v>12823.203938878001</v>
      </c>
    </row>
    <row r="102" spans="1:6">
      <c r="A102" s="26"/>
      <c r="B102" s="97" t="s">
        <v>42</v>
      </c>
      <c r="C102" s="98"/>
      <c r="D102" s="98"/>
      <c r="E102" s="43"/>
      <c r="F102" s="43">
        <f>F100+F101</f>
        <v>1295143.5978266781</v>
      </c>
    </row>
    <row r="103" spans="1:6">
      <c r="A103" s="26"/>
      <c r="B103" s="102" t="s">
        <v>28</v>
      </c>
      <c r="C103" s="98"/>
      <c r="D103" s="98"/>
      <c r="E103" s="42"/>
      <c r="F103" s="42">
        <f>F102*3%</f>
        <v>38854.307934800338</v>
      </c>
    </row>
    <row r="104" spans="1:6">
      <c r="A104" s="26"/>
      <c r="B104" s="97" t="s">
        <v>29</v>
      </c>
      <c r="C104" s="98"/>
      <c r="D104" s="98"/>
      <c r="E104" s="42"/>
      <c r="F104" s="42">
        <f>F102+F103</f>
        <v>1333997.9057614785</v>
      </c>
    </row>
    <row r="105" spans="1:6" ht="15.75">
      <c r="A105" s="39"/>
      <c r="B105" s="99" t="s">
        <v>30</v>
      </c>
      <c r="C105" s="100"/>
      <c r="D105" s="100"/>
      <c r="E105" s="44"/>
      <c r="F105" s="44">
        <v>13333998</v>
      </c>
    </row>
    <row r="106" spans="1:6" ht="21" customHeight="1">
      <c r="A106" s="113" t="str">
        <f>[1]!SPELLNUMBER(F105)</f>
        <v xml:space="preserve">Rupees One Crore ThirtyThree Lakh ThirtyThree Thousand Nine Hundred NinetyEight Only </v>
      </c>
      <c r="B106" s="114"/>
      <c r="C106" s="114"/>
      <c r="D106" s="114"/>
      <c r="E106" s="114"/>
      <c r="F106" s="115"/>
    </row>
  </sheetData>
  <mergeCells count="10">
    <mergeCell ref="A106:F106"/>
    <mergeCell ref="A2:F2"/>
    <mergeCell ref="A1:F1"/>
    <mergeCell ref="B104:D104"/>
    <mergeCell ref="B105:D105"/>
    <mergeCell ref="B101:C101"/>
    <mergeCell ref="B102:D102"/>
    <mergeCell ref="B103:D103"/>
    <mergeCell ref="B99:C99"/>
    <mergeCell ref="B100:D100"/>
  </mergeCells>
  <pageMargins left="0.27559055118110237" right="0.27559055118110237" top="0.39370078740157483" bottom="0.3149606299212598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sheetPr>
    <tabColor rgb="FFFF0000"/>
  </sheetPr>
  <dimension ref="A1:I172"/>
  <sheetViews>
    <sheetView topLeftCell="A131" workbookViewId="0">
      <selection activeCell="H127" sqref="H127:H133"/>
    </sheetView>
  </sheetViews>
  <sheetFormatPr defaultColWidth="9.140625" defaultRowHeight="15"/>
  <cols>
    <col min="1" max="1" width="5.42578125" style="104" customWidth="1"/>
    <col min="2" max="2" width="35.42578125" style="103" customWidth="1"/>
    <col min="3" max="3" width="5.28515625" style="103" customWidth="1"/>
    <col min="4" max="4" width="6.42578125" style="105" customWidth="1"/>
    <col min="5" max="5" width="6" style="105" customWidth="1"/>
    <col min="6" max="6" width="6.42578125" style="105" customWidth="1"/>
    <col min="7" max="7" width="18.140625" style="105" customWidth="1"/>
    <col min="8" max="8" width="8.7109375" style="105" customWidth="1"/>
    <col min="9" max="9" width="5.42578125" style="103" customWidth="1"/>
    <col min="10" max="16384" width="9.140625" style="8"/>
  </cols>
  <sheetData>
    <row r="1" spans="1:9" ht="83.25" customHeight="1">
      <c r="A1" s="106" t="s">
        <v>230</v>
      </c>
      <c r="B1" s="107"/>
      <c r="C1" s="107"/>
      <c r="D1" s="107"/>
      <c r="E1" s="107"/>
      <c r="F1" s="107"/>
      <c r="G1" s="107"/>
      <c r="H1" s="107"/>
      <c r="I1" s="107"/>
    </row>
    <row r="2" spans="1:9" ht="72.75" customHeight="1">
      <c r="A2" s="108" t="s">
        <v>139</v>
      </c>
      <c r="B2" s="108"/>
      <c r="C2" s="108"/>
      <c r="D2" s="108"/>
      <c r="E2" s="108"/>
      <c r="F2" s="108"/>
      <c r="G2" s="108"/>
      <c r="H2" s="108"/>
      <c r="I2" s="108"/>
    </row>
    <row r="3" spans="1:9" ht="22.5">
      <c r="A3" s="109" t="s">
        <v>0</v>
      </c>
      <c r="B3" s="110" t="s">
        <v>120</v>
      </c>
      <c r="C3" s="110" t="s">
        <v>99</v>
      </c>
      <c r="D3" s="111" t="s">
        <v>100</v>
      </c>
      <c r="E3" s="111" t="s">
        <v>101</v>
      </c>
      <c r="F3" s="111" t="s">
        <v>102</v>
      </c>
      <c r="G3" s="111" t="s">
        <v>103</v>
      </c>
      <c r="H3" s="112" t="s">
        <v>104</v>
      </c>
      <c r="I3" s="110" t="s">
        <v>121</v>
      </c>
    </row>
    <row r="4" spans="1:9" ht="117" customHeight="1">
      <c r="A4" s="49">
        <v>1</v>
      </c>
      <c r="B4" s="50" t="s">
        <v>38</v>
      </c>
      <c r="C4" s="50"/>
      <c r="D4" s="51"/>
      <c r="E4" s="51"/>
      <c r="F4" s="51"/>
      <c r="G4" s="51"/>
      <c r="H4" s="52"/>
      <c r="I4" s="53"/>
    </row>
    <row r="5" spans="1:9">
      <c r="A5" s="49"/>
      <c r="B5" s="50" t="s">
        <v>105</v>
      </c>
      <c r="C5" s="50">
        <v>14</v>
      </c>
      <c r="D5" s="51">
        <v>1.35</v>
      </c>
      <c r="E5" s="51">
        <v>1.35</v>
      </c>
      <c r="F5" s="51">
        <v>1.2</v>
      </c>
      <c r="G5" s="51">
        <f>C5*D5*E5*F5</f>
        <v>30.618000000000002</v>
      </c>
      <c r="H5" s="52"/>
      <c r="I5" s="53"/>
    </row>
    <row r="6" spans="1:9">
      <c r="A6" s="49"/>
      <c r="B6" s="50" t="s">
        <v>217</v>
      </c>
      <c r="C6" s="50">
        <v>3</v>
      </c>
      <c r="D6" s="51">
        <v>4.4000000000000004</v>
      </c>
      <c r="E6" s="51">
        <v>0.375</v>
      </c>
      <c r="F6" s="51">
        <v>0.32500000000000001</v>
      </c>
      <c r="G6" s="51">
        <f t="shared" ref="G6:G7" si="0">C6*D6*E6*F6</f>
        <v>1.6087500000000001</v>
      </c>
      <c r="H6" s="52"/>
      <c r="I6" s="53"/>
    </row>
    <row r="7" spans="1:9">
      <c r="A7" s="49"/>
      <c r="B7" s="50"/>
      <c r="C7" s="50">
        <v>4</v>
      </c>
      <c r="D7" s="51">
        <v>2.1</v>
      </c>
      <c r="E7" s="51">
        <v>0.375</v>
      </c>
      <c r="F7" s="51">
        <v>0.32500000000000001</v>
      </c>
      <c r="G7" s="51">
        <f t="shared" si="0"/>
        <v>1.0237500000000002</v>
      </c>
      <c r="H7" s="52">
        <f>G5+G6+G7</f>
        <v>33.250500000000002</v>
      </c>
      <c r="I7" s="53" t="s">
        <v>9</v>
      </c>
    </row>
    <row r="8" spans="1:9" ht="101.25">
      <c r="A8" s="49">
        <v>2</v>
      </c>
      <c r="B8" s="53" t="s">
        <v>226</v>
      </c>
      <c r="C8" s="53"/>
      <c r="D8" s="54"/>
      <c r="E8" s="54"/>
      <c r="F8" s="54"/>
      <c r="G8" s="54"/>
      <c r="H8" s="52">
        <f>H7/5</f>
        <v>6.6501000000000001</v>
      </c>
      <c r="I8" s="53" t="s">
        <v>87</v>
      </c>
    </row>
    <row r="9" spans="1:9" ht="84.75" customHeight="1">
      <c r="A9" s="49">
        <v>3</v>
      </c>
      <c r="B9" s="53" t="s">
        <v>39</v>
      </c>
      <c r="C9" s="53"/>
      <c r="D9" s="54"/>
      <c r="E9" s="54"/>
      <c r="F9" s="54"/>
      <c r="G9" s="54"/>
      <c r="H9" s="52"/>
      <c r="I9" s="53"/>
    </row>
    <row r="10" spans="1:9">
      <c r="A10" s="49"/>
      <c r="B10" s="53" t="s">
        <v>105</v>
      </c>
      <c r="C10" s="53">
        <v>14</v>
      </c>
      <c r="D10" s="54">
        <v>1.35</v>
      </c>
      <c r="E10" s="54">
        <v>1.35</v>
      </c>
      <c r="F10" s="54">
        <v>0.15</v>
      </c>
      <c r="G10" s="54">
        <f>C10*D10*E10*F10</f>
        <v>3.8272500000000003</v>
      </c>
      <c r="H10" s="52"/>
      <c r="I10" s="53"/>
    </row>
    <row r="11" spans="1:9">
      <c r="A11" s="49"/>
      <c r="B11" s="53" t="s">
        <v>217</v>
      </c>
      <c r="C11" s="53">
        <v>3</v>
      </c>
      <c r="D11" s="54">
        <v>4.4000000000000004</v>
      </c>
      <c r="E11" s="54">
        <v>0.375</v>
      </c>
      <c r="F11" s="54">
        <v>7.4999999999999997E-2</v>
      </c>
      <c r="G11" s="54">
        <f t="shared" ref="G11:G12" si="1">C11*D11*E11*F11</f>
        <v>0.37125000000000002</v>
      </c>
      <c r="H11" s="52"/>
      <c r="I11" s="53"/>
    </row>
    <row r="12" spans="1:9">
      <c r="A12" s="49"/>
      <c r="B12" s="53"/>
      <c r="C12" s="53">
        <v>4</v>
      </c>
      <c r="D12" s="54">
        <v>2.1</v>
      </c>
      <c r="E12" s="54">
        <v>0.375</v>
      </c>
      <c r="F12" s="54">
        <v>7.4999999999999997E-2</v>
      </c>
      <c r="G12" s="54">
        <f t="shared" si="1"/>
        <v>0.23625000000000002</v>
      </c>
      <c r="H12" s="52"/>
      <c r="I12" s="53"/>
    </row>
    <row r="13" spans="1:9">
      <c r="A13" s="49"/>
      <c r="B13" s="53"/>
      <c r="C13" s="50">
        <v>1</v>
      </c>
      <c r="D13" s="51">
        <v>8.1</v>
      </c>
      <c r="E13" s="51">
        <v>6</v>
      </c>
      <c r="F13" s="51">
        <v>0.4</v>
      </c>
      <c r="G13" s="51">
        <f>C13*D13*E13*F13</f>
        <v>19.439999999999998</v>
      </c>
      <c r="H13" s="52">
        <f>G10+G11+G12+G13</f>
        <v>23.874749999999999</v>
      </c>
      <c r="I13" s="53" t="s">
        <v>9</v>
      </c>
    </row>
    <row r="14" spans="1:9" ht="56.25">
      <c r="A14" s="49">
        <v>4</v>
      </c>
      <c r="B14" s="50" t="s">
        <v>106</v>
      </c>
      <c r="C14" s="50"/>
      <c r="D14" s="51"/>
      <c r="E14" s="51"/>
      <c r="F14" s="51"/>
      <c r="G14" s="51"/>
      <c r="H14" s="52"/>
      <c r="I14" s="55"/>
    </row>
    <row r="15" spans="1:9">
      <c r="A15" s="49"/>
      <c r="B15" s="50"/>
      <c r="C15" s="50">
        <v>14</v>
      </c>
      <c r="D15" s="51">
        <v>1.35</v>
      </c>
      <c r="E15" s="51">
        <v>1.35</v>
      </c>
      <c r="F15" s="51"/>
      <c r="G15" s="51">
        <f>C15*D15*E15</f>
        <v>25.515000000000004</v>
      </c>
      <c r="H15" s="52"/>
      <c r="I15" s="55"/>
    </row>
    <row r="16" spans="1:9">
      <c r="A16" s="49"/>
      <c r="B16" s="50"/>
      <c r="C16" s="50">
        <v>3</v>
      </c>
      <c r="D16" s="51">
        <v>4.4000000000000004</v>
      </c>
      <c r="E16" s="51">
        <v>0.25</v>
      </c>
      <c r="F16" s="51"/>
      <c r="G16" s="51">
        <f>C16*D16*E16</f>
        <v>3.3000000000000003</v>
      </c>
      <c r="H16" s="52"/>
      <c r="I16" s="55"/>
    </row>
    <row r="17" spans="1:9">
      <c r="A17" s="49"/>
      <c r="B17" s="50"/>
      <c r="C17" s="50">
        <v>4</v>
      </c>
      <c r="D17" s="51">
        <v>2.1</v>
      </c>
      <c r="E17" s="51">
        <v>0.25</v>
      </c>
      <c r="F17" s="51"/>
      <c r="G17" s="51">
        <f>C17*D17*E17</f>
        <v>2.1</v>
      </c>
      <c r="H17" s="52"/>
      <c r="I17" s="55"/>
    </row>
    <row r="18" spans="1:9">
      <c r="A18" s="49"/>
      <c r="B18" s="50"/>
      <c r="C18" s="50">
        <v>1</v>
      </c>
      <c r="D18" s="51">
        <v>8.1</v>
      </c>
      <c r="E18" s="51">
        <v>6</v>
      </c>
      <c r="F18" s="51"/>
      <c r="G18" s="51">
        <f>C18*D18*E18</f>
        <v>48.599999999999994</v>
      </c>
      <c r="H18" s="52">
        <f>G15+G16+G17+G18</f>
        <v>79.515000000000001</v>
      </c>
      <c r="I18" s="55" t="s">
        <v>91</v>
      </c>
    </row>
    <row r="19" spans="1:9" ht="78.75">
      <c r="A19" s="49">
        <v>5</v>
      </c>
      <c r="B19" s="53" t="s">
        <v>122</v>
      </c>
      <c r="C19" s="53"/>
      <c r="D19" s="54"/>
      <c r="E19" s="54"/>
      <c r="F19" s="54"/>
      <c r="G19" s="54"/>
      <c r="H19" s="52"/>
      <c r="I19" s="55"/>
    </row>
    <row r="20" spans="1:9">
      <c r="A20" s="49"/>
      <c r="B20" s="53"/>
      <c r="C20" s="50">
        <v>14</v>
      </c>
      <c r="D20" s="51">
        <v>1.2</v>
      </c>
      <c r="E20" s="51">
        <v>1.2</v>
      </c>
      <c r="F20" s="51">
        <v>0.2</v>
      </c>
      <c r="G20" s="51">
        <f>C20*D20*E20*F20</f>
        <v>4.032</v>
      </c>
      <c r="H20" s="52"/>
      <c r="I20" s="55"/>
    </row>
    <row r="21" spans="1:9" ht="22.5">
      <c r="A21" s="49"/>
      <c r="B21" s="53" t="s">
        <v>107</v>
      </c>
      <c r="C21" s="50"/>
      <c r="D21" s="51"/>
      <c r="E21" s="51"/>
      <c r="F21" s="51"/>
      <c r="G21" s="51">
        <v>0.67600000000000005</v>
      </c>
      <c r="H21" s="52"/>
      <c r="I21" s="55"/>
    </row>
    <row r="22" spans="1:9">
      <c r="A22" s="49"/>
      <c r="B22" s="53" t="s">
        <v>105</v>
      </c>
      <c r="C22" s="50">
        <v>14</v>
      </c>
      <c r="D22" s="51">
        <v>0.25</v>
      </c>
      <c r="E22" s="51">
        <v>0.25</v>
      </c>
      <c r="F22" s="51">
        <v>3.9</v>
      </c>
      <c r="G22" s="51">
        <f t="shared" ref="G22:G36" si="2">C22*D22*E22*F22</f>
        <v>3.4125000000000001</v>
      </c>
      <c r="H22" s="52"/>
      <c r="I22" s="55"/>
    </row>
    <row r="23" spans="1:9">
      <c r="A23" s="49"/>
      <c r="B23" s="53" t="s">
        <v>217</v>
      </c>
      <c r="C23" s="50">
        <v>3</v>
      </c>
      <c r="D23" s="51">
        <v>9.6999999999999993</v>
      </c>
      <c r="E23" s="51">
        <v>0.25</v>
      </c>
      <c r="F23" s="51">
        <v>0.25</v>
      </c>
      <c r="G23" s="51">
        <f t="shared" si="2"/>
        <v>1.8187499999999999</v>
      </c>
      <c r="H23" s="52"/>
      <c r="I23" s="55"/>
    </row>
    <row r="24" spans="1:9">
      <c r="A24" s="49"/>
      <c r="B24" s="53"/>
      <c r="C24" s="50">
        <v>4</v>
      </c>
      <c r="D24" s="51">
        <v>5.35</v>
      </c>
      <c r="E24" s="51">
        <v>0.25</v>
      </c>
      <c r="F24" s="51">
        <v>0.25</v>
      </c>
      <c r="G24" s="51">
        <f t="shared" si="2"/>
        <v>1.3374999999999999</v>
      </c>
      <c r="H24" s="52"/>
      <c r="I24" s="55"/>
    </row>
    <row r="25" spans="1:9">
      <c r="A25" s="49"/>
      <c r="B25" s="53" t="s">
        <v>218</v>
      </c>
      <c r="C25" s="50">
        <v>4</v>
      </c>
      <c r="D25" s="51">
        <v>2.8</v>
      </c>
      <c r="E25" s="51">
        <v>0.25</v>
      </c>
      <c r="F25" s="51">
        <v>0.25</v>
      </c>
      <c r="G25" s="51">
        <f t="shared" si="2"/>
        <v>0.7</v>
      </c>
      <c r="H25" s="52"/>
      <c r="I25" s="55"/>
    </row>
    <row r="26" spans="1:9">
      <c r="A26" s="49"/>
      <c r="B26" s="53"/>
      <c r="C26" s="50">
        <v>1</v>
      </c>
      <c r="D26" s="51">
        <v>6.85</v>
      </c>
      <c r="E26" s="51">
        <v>0.25</v>
      </c>
      <c r="F26" s="51">
        <v>0.25</v>
      </c>
      <c r="G26" s="51">
        <f t="shared" si="2"/>
        <v>0.42812499999999998</v>
      </c>
      <c r="H26" s="52"/>
      <c r="I26" s="53"/>
    </row>
    <row r="27" spans="1:9">
      <c r="A27" s="49"/>
      <c r="B27" s="53"/>
      <c r="C27" s="50">
        <v>3</v>
      </c>
      <c r="D27" s="51">
        <v>9.6999999999999993</v>
      </c>
      <c r="E27" s="51">
        <v>0.25</v>
      </c>
      <c r="F27" s="51">
        <v>0.15</v>
      </c>
      <c r="G27" s="51">
        <f t="shared" si="2"/>
        <v>1.0912499999999998</v>
      </c>
      <c r="H27" s="52"/>
      <c r="I27" s="53"/>
    </row>
    <row r="28" spans="1:9">
      <c r="A28" s="49"/>
      <c r="B28" s="53"/>
      <c r="C28" s="50">
        <v>4</v>
      </c>
      <c r="D28" s="51">
        <v>5.35</v>
      </c>
      <c r="E28" s="51">
        <v>0.25</v>
      </c>
      <c r="F28" s="51">
        <v>0.15</v>
      </c>
      <c r="G28" s="51">
        <f t="shared" si="2"/>
        <v>0.80249999999999988</v>
      </c>
      <c r="H28" s="52"/>
      <c r="I28" s="53"/>
    </row>
    <row r="29" spans="1:9">
      <c r="A29" s="49"/>
      <c r="B29" s="53"/>
      <c r="C29" s="50">
        <v>1</v>
      </c>
      <c r="D29" s="51">
        <v>6.85</v>
      </c>
      <c r="E29" s="51">
        <v>0.125</v>
      </c>
      <c r="F29" s="51">
        <v>0.15</v>
      </c>
      <c r="G29" s="51">
        <f t="shared" si="2"/>
        <v>0.12843749999999998</v>
      </c>
      <c r="H29" s="52"/>
      <c r="I29" s="53"/>
    </row>
    <row r="30" spans="1:9">
      <c r="A30" s="49"/>
      <c r="B30" s="53"/>
      <c r="C30" s="50">
        <v>3</v>
      </c>
      <c r="D30" s="51">
        <v>1.175</v>
      </c>
      <c r="E30" s="51">
        <v>0.125</v>
      </c>
      <c r="F30" s="51">
        <v>0.15</v>
      </c>
      <c r="G30" s="51">
        <f t="shared" si="2"/>
        <v>6.6093750000000007E-2</v>
      </c>
      <c r="H30" s="52"/>
      <c r="I30" s="53"/>
    </row>
    <row r="31" spans="1:9">
      <c r="A31" s="49"/>
      <c r="B31" s="53"/>
      <c r="C31" s="50">
        <v>9</v>
      </c>
      <c r="D31" s="51">
        <v>0.9</v>
      </c>
      <c r="E31" s="51">
        <v>0.3</v>
      </c>
      <c r="F31" s="51">
        <v>7.4999999999999997E-2</v>
      </c>
      <c r="G31" s="51">
        <f t="shared" si="2"/>
        <v>0.18224999999999997</v>
      </c>
      <c r="H31" s="52"/>
      <c r="I31" s="53"/>
    </row>
    <row r="32" spans="1:9">
      <c r="A32" s="49"/>
      <c r="B32" s="53"/>
      <c r="C32" s="50">
        <v>1</v>
      </c>
      <c r="D32" s="51">
        <v>2.5499999999999998</v>
      </c>
      <c r="E32" s="51">
        <v>0.45</v>
      </c>
      <c r="F32" s="51">
        <v>7.4999999999999997E-2</v>
      </c>
      <c r="G32" s="51">
        <f t="shared" si="2"/>
        <v>8.60625E-2</v>
      </c>
      <c r="H32" s="52"/>
      <c r="I32" s="53"/>
    </row>
    <row r="33" spans="1:9">
      <c r="A33" s="49"/>
      <c r="B33" s="53"/>
      <c r="C33" s="50">
        <v>3</v>
      </c>
      <c r="D33" s="51">
        <v>9.6999999999999993</v>
      </c>
      <c r="E33" s="51">
        <v>0.25</v>
      </c>
      <c r="F33" s="51">
        <v>0.15</v>
      </c>
      <c r="G33" s="51">
        <f t="shared" si="2"/>
        <v>1.0912499999999998</v>
      </c>
      <c r="H33" s="52"/>
      <c r="I33" s="53"/>
    </row>
    <row r="34" spans="1:9">
      <c r="A34" s="49"/>
      <c r="B34" s="53"/>
      <c r="C34" s="50">
        <v>4</v>
      </c>
      <c r="D34" s="51">
        <v>5.35</v>
      </c>
      <c r="E34" s="51">
        <v>0.25</v>
      </c>
      <c r="F34" s="51">
        <v>0.15</v>
      </c>
      <c r="G34" s="51">
        <f t="shared" si="2"/>
        <v>0.80249999999999988</v>
      </c>
      <c r="H34" s="52"/>
      <c r="I34" s="53"/>
    </row>
    <row r="35" spans="1:9">
      <c r="A35" s="49"/>
      <c r="B35" s="53"/>
      <c r="C35" s="50">
        <v>1</v>
      </c>
      <c r="D35" s="51">
        <v>5.05</v>
      </c>
      <c r="E35" s="51">
        <v>8.6</v>
      </c>
      <c r="F35" s="51">
        <v>0.125</v>
      </c>
      <c r="G35" s="51">
        <f t="shared" si="2"/>
        <v>5.42875</v>
      </c>
      <c r="H35" s="52"/>
      <c r="I35" s="53"/>
    </row>
    <row r="36" spans="1:9">
      <c r="A36" s="49"/>
      <c r="B36" s="53"/>
      <c r="C36" s="50">
        <v>1</v>
      </c>
      <c r="D36" s="51">
        <v>3.4249999999999998</v>
      </c>
      <c r="E36" s="51">
        <v>1.45</v>
      </c>
      <c r="F36" s="51">
        <v>0.125</v>
      </c>
      <c r="G36" s="51">
        <f t="shared" si="2"/>
        <v>0.62078124999999995</v>
      </c>
      <c r="H36" s="52">
        <f>SUM(G20:G36)</f>
        <v>22.704750000000001</v>
      </c>
      <c r="I36" s="53" t="s">
        <v>9</v>
      </c>
    </row>
    <row r="37" spans="1:9" ht="74.25" customHeight="1">
      <c r="A37" s="49">
        <v>6</v>
      </c>
      <c r="B37" s="50" t="s">
        <v>108</v>
      </c>
      <c r="C37" s="50"/>
      <c r="D37" s="51"/>
      <c r="E37" s="51"/>
      <c r="F37" s="51"/>
      <c r="G37" s="51"/>
      <c r="H37" s="52"/>
      <c r="I37" s="53"/>
    </row>
    <row r="38" spans="1:9">
      <c r="A38" s="49"/>
      <c r="B38" s="50"/>
      <c r="C38" s="50">
        <v>14</v>
      </c>
      <c r="D38" s="51">
        <v>1.35</v>
      </c>
      <c r="E38" s="51">
        <v>1.35</v>
      </c>
      <c r="F38" s="51">
        <v>0.1</v>
      </c>
      <c r="G38" s="51">
        <f>C38*D38*E38*F38</f>
        <v>2.5515000000000008</v>
      </c>
      <c r="H38" s="52"/>
      <c r="I38" s="53"/>
    </row>
    <row r="39" spans="1:9">
      <c r="A39" s="49"/>
      <c r="B39" s="50"/>
      <c r="C39" s="50">
        <v>1</v>
      </c>
      <c r="D39" s="51">
        <v>5.05</v>
      </c>
      <c r="E39" s="51">
        <v>8.6</v>
      </c>
      <c r="F39" s="51">
        <v>7.4999999999999997E-2</v>
      </c>
      <c r="G39" s="51">
        <f>C39*D39*E39*F39</f>
        <v>3.25725</v>
      </c>
      <c r="H39" s="52">
        <f>G38+G39</f>
        <v>5.8087500000000007</v>
      </c>
      <c r="I39" s="53" t="s">
        <v>9</v>
      </c>
    </row>
    <row r="40" spans="1:9" ht="180" customHeight="1">
      <c r="A40" s="49">
        <v>7</v>
      </c>
      <c r="B40" s="50" t="s">
        <v>223</v>
      </c>
      <c r="C40" s="50"/>
      <c r="D40" s="51"/>
      <c r="E40" s="51"/>
      <c r="F40" s="51"/>
      <c r="G40" s="51"/>
      <c r="H40" s="52"/>
      <c r="I40" s="55"/>
    </row>
    <row r="41" spans="1:9">
      <c r="A41" s="49"/>
      <c r="B41" s="50"/>
      <c r="C41" s="50">
        <v>1</v>
      </c>
      <c r="D41" s="51">
        <v>50.875</v>
      </c>
      <c r="E41" s="51">
        <v>0.25</v>
      </c>
      <c r="F41" s="51"/>
      <c r="G41" s="51">
        <f>C41*D41*E41</f>
        <v>12.71875</v>
      </c>
      <c r="H41" s="52">
        <f>G41</f>
        <v>12.71875</v>
      </c>
      <c r="I41" s="55" t="s">
        <v>91</v>
      </c>
    </row>
    <row r="42" spans="1:9" ht="56.25">
      <c r="A42" s="49">
        <v>8</v>
      </c>
      <c r="B42" s="50" t="s">
        <v>109</v>
      </c>
      <c r="C42" s="50"/>
      <c r="D42" s="51"/>
      <c r="E42" s="51"/>
      <c r="F42" s="51"/>
      <c r="G42" s="51"/>
      <c r="H42" s="52"/>
      <c r="I42" s="55"/>
    </row>
    <row r="43" spans="1:9">
      <c r="A43" s="49"/>
      <c r="B43" s="50"/>
      <c r="C43" s="50">
        <v>4</v>
      </c>
      <c r="D43" s="51">
        <v>2.8</v>
      </c>
      <c r="E43" s="51"/>
      <c r="F43" s="51">
        <v>2.6</v>
      </c>
      <c r="G43" s="51">
        <f>C43*D43*F43</f>
        <v>29.119999999999997</v>
      </c>
      <c r="H43" s="52"/>
      <c r="I43" s="55"/>
    </row>
    <row r="44" spans="1:9">
      <c r="A44" s="49"/>
      <c r="B44" s="50"/>
      <c r="C44" s="50">
        <v>1</v>
      </c>
      <c r="D44" s="51">
        <v>6.85</v>
      </c>
      <c r="E44" s="51"/>
      <c r="F44" s="51">
        <v>2.6</v>
      </c>
      <c r="G44" s="51">
        <f t="shared" ref="G44" si="3">C44*D44*F44</f>
        <v>17.809999999999999</v>
      </c>
      <c r="H44" s="52"/>
      <c r="I44" s="55"/>
    </row>
    <row r="45" spans="1:9">
      <c r="A45" s="49"/>
      <c r="B45" s="50"/>
      <c r="C45" s="50"/>
      <c r="D45" s="51"/>
      <c r="E45" s="51"/>
      <c r="F45" s="51"/>
      <c r="G45" s="51">
        <f>SUM(G43:G44)</f>
        <v>46.929999999999993</v>
      </c>
      <c r="H45" s="52">
        <f>G45</f>
        <v>46.929999999999993</v>
      </c>
      <c r="I45" s="55" t="s">
        <v>91</v>
      </c>
    </row>
    <row r="46" spans="1:9" ht="48" customHeight="1">
      <c r="A46" s="49">
        <v>9</v>
      </c>
      <c r="B46" s="50" t="s">
        <v>8</v>
      </c>
      <c r="C46" s="50"/>
      <c r="D46" s="51"/>
      <c r="E46" s="51"/>
      <c r="F46" s="51"/>
      <c r="G46" s="51"/>
      <c r="H46" s="52"/>
      <c r="I46" s="55"/>
    </row>
    <row r="47" spans="1:9">
      <c r="A47" s="49"/>
      <c r="B47" s="50"/>
      <c r="C47" s="50">
        <v>1</v>
      </c>
      <c r="D47" s="51">
        <v>8.6</v>
      </c>
      <c r="E47" s="51">
        <v>6</v>
      </c>
      <c r="F47" s="51"/>
      <c r="G47" s="51">
        <f>C47*D47*E47</f>
        <v>51.599999999999994</v>
      </c>
      <c r="H47" s="52">
        <f>G47</f>
        <v>51.599999999999994</v>
      </c>
      <c r="I47" s="55" t="s">
        <v>91</v>
      </c>
    </row>
    <row r="48" spans="1:9" ht="116.25" customHeight="1">
      <c r="A48" s="49">
        <v>10</v>
      </c>
      <c r="B48" s="53" t="s">
        <v>110</v>
      </c>
      <c r="C48" s="53"/>
      <c r="D48" s="54"/>
      <c r="E48" s="54"/>
      <c r="F48" s="54"/>
      <c r="G48" s="54"/>
      <c r="H48" s="52"/>
      <c r="I48" s="55"/>
    </row>
    <row r="49" spans="1:9">
      <c r="A49" s="49"/>
      <c r="B49" s="53"/>
      <c r="C49" s="50">
        <v>14</v>
      </c>
      <c r="D49" s="51">
        <v>4.8</v>
      </c>
      <c r="E49" s="51"/>
      <c r="F49" s="51">
        <v>0.3</v>
      </c>
      <c r="G49" s="51">
        <f>C49*D49*F49</f>
        <v>20.16</v>
      </c>
      <c r="H49" s="52"/>
      <c r="I49" s="55"/>
    </row>
    <row r="50" spans="1:9">
      <c r="A50" s="49"/>
      <c r="B50" s="53"/>
      <c r="C50" s="50">
        <v>4</v>
      </c>
      <c r="D50" s="51">
        <v>4.5250000000000004</v>
      </c>
      <c r="E50" s="51"/>
      <c r="F50" s="51">
        <v>0.25</v>
      </c>
      <c r="G50" s="51">
        <f t="shared" ref="G50:G55" si="4">C50*D50*F50</f>
        <v>4.5250000000000004</v>
      </c>
      <c r="H50" s="52"/>
      <c r="I50" s="55"/>
    </row>
    <row r="51" spans="1:9">
      <c r="A51" s="49"/>
      <c r="B51" s="53"/>
      <c r="C51" s="50">
        <v>6</v>
      </c>
      <c r="D51" s="51">
        <v>3.5</v>
      </c>
      <c r="E51" s="51"/>
      <c r="F51" s="51">
        <v>0.25</v>
      </c>
      <c r="G51" s="51">
        <f t="shared" si="4"/>
        <v>5.25</v>
      </c>
      <c r="H51" s="52"/>
      <c r="I51" s="53"/>
    </row>
    <row r="52" spans="1:9">
      <c r="A52" s="49"/>
      <c r="B52" s="53"/>
      <c r="C52" s="50">
        <v>4</v>
      </c>
      <c r="D52" s="51">
        <v>1.5</v>
      </c>
      <c r="E52" s="51"/>
      <c r="F52" s="51">
        <v>0.25</v>
      </c>
      <c r="G52" s="51">
        <f t="shared" si="4"/>
        <v>1.5</v>
      </c>
      <c r="H52" s="52"/>
      <c r="I52" s="53"/>
    </row>
    <row r="53" spans="1:9">
      <c r="A53" s="49"/>
      <c r="B53" s="53"/>
      <c r="C53" s="50">
        <v>2</v>
      </c>
      <c r="D53" s="51">
        <v>4.5250000000000004</v>
      </c>
      <c r="E53" s="51"/>
      <c r="F53" s="51">
        <v>0.25</v>
      </c>
      <c r="G53" s="51">
        <f t="shared" si="4"/>
        <v>2.2625000000000002</v>
      </c>
      <c r="H53" s="52"/>
      <c r="I53" s="53"/>
    </row>
    <row r="54" spans="1:9">
      <c r="A54" s="49"/>
      <c r="B54" s="53"/>
      <c r="C54" s="50">
        <v>2</v>
      </c>
      <c r="D54" s="51">
        <v>1.75</v>
      </c>
      <c r="E54" s="51"/>
      <c r="F54" s="51">
        <v>0.25</v>
      </c>
      <c r="G54" s="51">
        <f t="shared" si="4"/>
        <v>0.875</v>
      </c>
      <c r="H54" s="52"/>
      <c r="I54" s="53"/>
    </row>
    <row r="55" spans="1:9">
      <c r="A55" s="49"/>
      <c r="B55" s="56"/>
      <c r="C55" s="57">
        <v>2</v>
      </c>
      <c r="D55" s="58">
        <v>1.1000000000000001</v>
      </c>
      <c r="E55" s="58"/>
      <c r="F55" s="58">
        <v>0.25</v>
      </c>
      <c r="G55" s="58">
        <f t="shared" si="4"/>
        <v>0.55000000000000004</v>
      </c>
      <c r="H55" s="52"/>
      <c r="I55" s="53"/>
    </row>
    <row r="56" spans="1:9">
      <c r="A56" s="59"/>
      <c r="B56" s="60"/>
      <c r="C56" s="61"/>
      <c r="D56" s="62"/>
      <c r="E56" s="62"/>
      <c r="F56" s="62"/>
      <c r="G56" s="62">
        <f>SUM(G49:G55)</f>
        <v>35.122500000000002</v>
      </c>
      <c r="H56" s="63">
        <f>G56</f>
        <v>35.122500000000002</v>
      </c>
      <c r="I56" s="55" t="s">
        <v>91</v>
      </c>
    </row>
    <row r="57" spans="1:9" ht="121.5" customHeight="1">
      <c r="A57" s="49">
        <v>11</v>
      </c>
      <c r="B57" s="64" t="s">
        <v>112</v>
      </c>
      <c r="C57" s="64"/>
      <c r="D57" s="65"/>
      <c r="E57" s="65"/>
      <c r="F57" s="65"/>
      <c r="G57" s="65"/>
      <c r="H57" s="52"/>
      <c r="I57" s="55"/>
    </row>
    <row r="58" spans="1:9">
      <c r="A58" s="49"/>
      <c r="B58" s="53"/>
      <c r="C58" s="50">
        <v>10</v>
      </c>
      <c r="D58" s="51">
        <v>1</v>
      </c>
      <c r="E58" s="51"/>
      <c r="F58" s="51">
        <v>3.9</v>
      </c>
      <c r="G58" s="51">
        <f t="shared" ref="G58:G67" si="5">C58*D58*F58</f>
        <v>39</v>
      </c>
      <c r="H58" s="52"/>
      <c r="I58" s="55"/>
    </row>
    <row r="59" spans="1:9">
      <c r="A59" s="49"/>
      <c r="B59" s="53"/>
      <c r="C59" s="50">
        <v>6</v>
      </c>
      <c r="D59" s="51">
        <v>9.6999999999999993</v>
      </c>
      <c r="E59" s="51"/>
      <c r="F59" s="51">
        <v>0.25</v>
      </c>
      <c r="G59" s="51">
        <f t="shared" si="5"/>
        <v>14.549999999999999</v>
      </c>
      <c r="H59" s="52"/>
      <c r="I59" s="55"/>
    </row>
    <row r="60" spans="1:9">
      <c r="A60" s="49"/>
      <c r="B60" s="53"/>
      <c r="C60" s="50">
        <v>8</v>
      </c>
      <c r="D60" s="51">
        <v>5.35</v>
      </c>
      <c r="E60" s="51"/>
      <c r="F60" s="51">
        <v>0.25</v>
      </c>
      <c r="G60" s="51">
        <f t="shared" si="5"/>
        <v>10.7</v>
      </c>
      <c r="H60" s="52"/>
      <c r="I60" s="55"/>
    </row>
    <row r="61" spans="1:9">
      <c r="A61" s="49"/>
      <c r="B61" s="53"/>
      <c r="C61" s="50">
        <v>8</v>
      </c>
      <c r="D61" s="51">
        <v>2.8</v>
      </c>
      <c r="E61" s="51"/>
      <c r="F61" s="51">
        <v>0.25</v>
      </c>
      <c r="G61" s="51">
        <f t="shared" si="5"/>
        <v>5.6</v>
      </c>
      <c r="H61" s="52"/>
      <c r="I61" s="55"/>
    </row>
    <row r="62" spans="1:9">
      <c r="A62" s="49"/>
      <c r="B62" s="53"/>
      <c r="C62" s="50">
        <v>2</v>
      </c>
      <c r="D62" s="51">
        <v>6.85</v>
      </c>
      <c r="E62" s="51"/>
      <c r="F62" s="51">
        <v>0.25</v>
      </c>
      <c r="G62" s="51">
        <f t="shared" si="5"/>
        <v>3.4249999999999998</v>
      </c>
      <c r="H62" s="52"/>
      <c r="I62" s="55"/>
    </row>
    <row r="63" spans="1:9">
      <c r="A63" s="49"/>
      <c r="B63" s="53"/>
      <c r="C63" s="50">
        <v>12</v>
      </c>
      <c r="D63" s="51">
        <v>9.6999999999999993</v>
      </c>
      <c r="E63" s="51"/>
      <c r="F63" s="51">
        <v>0.15</v>
      </c>
      <c r="G63" s="51">
        <f t="shared" si="5"/>
        <v>17.459999999999997</v>
      </c>
      <c r="H63" s="52"/>
      <c r="I63" s="55"/>
    </row>
    <row r="64" spans="1:9">
      <c r="A64" s="49"/>
      <c r="B64" s="53"/>
      <c r="C64" s="50">
        <v>16</v>
      </c>
      <c r="D64" s="51">
        <v>5.35</v>
      </c>
      <c r="E64" s="51"/>
      <c r="F64" s="51">
        <v>0.15</v>
      </c>
      <c r="G64" s="51">
        <f t="shared" si="5"/>
        <v>12.839999999999998</v>
      </c>
      <c r="H64" s="52"/>
      <c r="I64" s="55"/>
    </row>
    <row r="65" spans="1:9">
      <c r="A65" s="49"/>
      <c r="B65" s="53"/>
      <c r="C65" s="50">
        <v>4</v>
      </c>
      <c r="D65" s="51">
        <v>6.85</v>
      </c>
      <c r="E65" s="51"/>
      <c r="F65" s="51">
        <v>0.15</v>
      </c>
      <c r="G65" s="51">
        <f t="shared" si="5"/>
        <v>4.1099999999999994</v>
      </c>
      <c r="H65" s="52"/>
      <c r="I65" s="55"/>
    </row>
    <row r="66" spans="1:9">
      <c r="A66" s="49"/>
      <c r="B66" s="53"/>
      <c r="C66" s="50">
        <v>1</v>
      </c>
      <c r="D66" s="51">
        <v>3.4249999999999998</v>
      </c>
      <c r="E66" s="51"/>
      <c r="F66" s="51">
        <v>1.45</v>
      </c>
      <c r="G66" s="51">
        <f t="shared" si="5"/>
        <v>4.9662499999999996</v>
      </c>
      <c r="H66" s="52"/>
      <c r="I66" s="53"/>
    </row>
    <row r="67" spans="1:9">
      <c r="A67" s="49"/>
      <c r="B67" s="53"/>
      <c r="C67" s="50">
        <v>1</v>
      </c>
      <c r="D67" s="51">
        <v>5.05</v>
      </c>
      <c r="E67" s="51"/>
      <c r="F67" s="51">
        <v>8.6</v>
      </c>
      <c r="G67" s="51">
        <f t="shared" si="5"/>
        <v>43.43</v>
      </c>
      <c r="H67" s="52"/>
      <c r="I67" s="53"/>
    </row>
    <row r="68" spans="1:9">
      <c r="A68" s="49"/>
      <c r="B68" s="53"/>
      <c r="C68" s="50"/>
      <c r="D68" s="51"/>
      <c r="E68" s="51"/>
      <c r="F68" s="51"/>
      <c r="G68" s="51">
        <f>SUM(G58:G67)</f>
        <v>156.08124999999998</v>
      </c>
      <c r="H68" s="52">
        <f>G68</f>
        <v>156.08124999999998</v>
      </c>
      <c r="I68" s="55" t="s">
        <v>91</v>
      </c>
    </row>
    <row r="69" spans="1:9" ht="155.25" customHeight="1">
      <c r="A69" s="49">
        <v>12</v>
      </c>
      <c r="B69" s="53" t="s">
        <v>111</v>
      </c>
      <c r="C69" s="53"/>
      <c r="D69" s="54"/>
      <c r="E69" s="54"/>
      <c r="F69" s="54"/>
      <c r="G69" s="54"/>
      <c r="H69" s="52"/>
      <c r="I69" s="53"/>
    </row>
    <row r="70" spans="1:9">
      <c r="A70" s="49"/>
      <c r="B70" s="53"/>
      <c r="C70" s="50">
        <v>1</v>
      </c>
      <c r="D70" s="51">
        <v>8.6</v>
      </c>
      <c r="E70" s="51">
        <v>6.5</v>
      </c>
      <c r="F70" s="51"/>
      <c r="G70" s="51">
        <f>C70*D70*E70</f>
        <v>55.9</v>
      </c>
      <c r="H70" s="52">
        <f>G70</f>
        <v>55.9</v>
      </c>
      <c r="I70" s="55" t="s">
        <v>91</v>
      </c>
    </row>
    <row r="71" spans="1:9" ht="174" customHeight="1">
      <c r="A71" s="49">
        <v>13</v>
      </c>
      <c r="B71" s="53" t="s">
        <v>224</v>
      </c>
      <c r="C71" s="53"/>
      <c r="D71" s="54"/>
      <c r="E71" s="54"/>
      <c r="F71" s="54"/>
      <c r="G71" s="54"/>
      <c r="H71" s="52">
        <v>2.1379999999999999</v>
      </c>
      <c r="I71" s="55" t="s">
        <v>92</v>
      </c>
    </row>
    <row r="72" spans="1:9" ht="157.5">
      <c r="A72" s="49">
        <v>14</v>
      </c>
      <c r="B72" s="53" t="s">
        <v>113</v>
      </c>
      <c r="C72" s="53"/>
      <c r="D72" s="54"/>
      <c r="E72" s="54"/>
      <c r="F72" s="54"/>
      <c r="G72" s="54"/>
      <c r="H72" s="52"/>
      <c r="I72" s="55"/>
    </row>
    <row r="73" spans="1:9">
      <c r="A73" s="49"/>
      <c r="B73" s="53"/>
      <c r="C73" s="50">
        <v>2</v>
      </c>
      <c r="D73" s="51">
        <v>2.1</v>
      </c>
      <c r="E73" s="51">
        <v>1</v>
      </c>
      <c r="F73" s="51"/>
      <c r="G73" s="51">
        <f>C73*D73*E73</f>
        <v>4.2</v>
      </c>
      <c r="H73" s="52">
        <v>4.2</v>
      </c>
      <c r="I73" s="55" t="s">
        <v>91</v>
      </c>
    </row>
    <row r="74" spans="1:9" ht="56.25">
      <c r="A74" s="49">
        <v>15</v>
      </c>
      <c r="B74" s="66" t="s">
        <v>40</v>
      </c>
      <c r="C74" s="66"/>
      <c r="D74" s="67"/>
      <c r="E74" s="67"/>
      <c r="F74" s="67"/>
      <c r="G74" s="67"/>
      <c r="H74" s="52"/>
      <c r="I74" s="53"/>
    </row>
    <row r="75" spans="1:9">
      <c r="A75" s="68"/>
      <c r="B75" s="69"/>
      <c r="C75" s="50">
        <v>3</v>
      </c>
      <c r="D75" s="51">
        <v>9.6999999999999993</v>
      </c>
      <c r="E75" s="51">
        <v>0.25</v>
      </c>
      <c r="F75" s="51">
        <v>0.6</v>
      </c>
      <c r="G75" s="51">
        <f>C75*D75*E75*F75</f>
        <v>4.3649999999999993</v>
      </c>
      <c r="H75" s="52"/>
      <c r="I75" s="55"/>
    </row>
    <row r="76" spans="1:9">
      <c r="A76" s="68"/>
      <c r="B76" s="69"/>
      <c r="C76" s="50">
        <v>4</v>
      </c>
      <c r="D76" s="51">
        <v>5.05</v>
      </c>
      <c r="E76" s="51">
        <v>0.25</v>
      </c>
      <c r="F76" s="51">
        <v>0.6</v>
      </c>
      <c r="G76" s="51">
        <f>C76*D76*E76*F76</f>
        <v>3.03</v>
      </c>
      <c r="H76" s="52">
        <f>G75+G76</f>
        <v>7.3949999999999996</v>
      </c>
      <c r="I76" s="53" t="s">
        <v>9</v>
      </c>
    </row>
    <row r="77" spans="1:9" ht="56.25">
      <c r="A77" s="68">
        <v>16</v>
      </c>
      <c r="B77" s="69" t="s">
        <v>119</v>
      </c>
      <c r="C77" s="69"/>
      <c r="D77" s="70"/>
      <c r="E77" s="70"/>
      <c r="F77" s="70"/>
      <c r="G77" s="70"/>
      <c r="H77" s="71"/>
      <c r="I77" s="56"/>
    </row>
    <row r="78" spans="1:9">
      <c r="A78" s="72"/>
      <c r="B78" s="73"/>
      <c r="C78" s="74">
        <v>2</v>
      </c>
      <c r="D78" s="51">
        <v>9.6999999999999993</v>
      </c>
      <c r="E78" s="51">
        <v>0.25</v>
      </c>
      <c r="F78" s="51">
        <v>3</v>
      </c>
      <c r="G78" s="51">
        <f>C78*D78*E78*F78</f>
        <v>14.549999999999999</v>
      </c>
      <c r="H78" s="52"/>
      <c r="I78" s="53"/>
    </row>
    <row r="79" spans="1:9">
      <c r="A79" s="72"/>
      <c r="B79" s="73"/>
      <c r="C79" s="74">
        <v>2</v>
      </c>
      <c r="D79" s="51">
        <v>6.5</v>
      </c>
      <c r="E79" s="51">
        <v>0.25</v>
      </c>
      <c r="F79" s="51">
        <v>3</v>
      </c>
      <c r="G79" s="51">
        <f>C79*D79*E79*F79</f>
        <v>9.75</v>
      </c>
      <c r="H79" s="52"/>
      <c r="I79" s="53"/>
    </row>
    <row r="80" spans="1:9">
      <c r="A80" s="75"/>
      <c r="B80" s="76"/>
      <c r="C80" s="50"/>
      <c r="D80" s="51"/>
      <c r="E80" s="51"/>
      <c r="F80" s="51"/>
      <c r="G80" s="51">
        <f>SUM(G78:G79)</f>
        <v>24.299999999999997</v>
      </c>
      <c r="H80" s="52">
        <f>G80</f>
        <v>24.299999999999997</v>
      </c>
      <c r="I80" s="53" t="s">
        <v>9</v>
      </c>
    </row>
    <row r="81" spans="1:9" ht="33.75">
      <c r="A81" s="75">
        <v>17</v>
      </c>
      <c r="B81" s="77" t="s">
        <v>43</v>
      </c>
      <c r="C81" s="77"/>
      <c r="D81" s="78"/>
      <c r="E81" s="78"/>
      <c r="F81" s="78"/>
      <c r="G81" s="78"/>
      <c r="H81" s="79">
        <v>15.837999999999999</v>
      </c>
      <c r="I81" s="80" t="s">
        <v>91</v>
      </c>
    </row>
    <row r="82" spans="1:9" ht="123.75">
      <c r="A82" s="81">
        <v>18</v>
      </c>
      <c r="B82" s="64" t="s">
        <v>114</v>
      </c>
      <c r="C82" s="64"/>
      <c r="D82" s="65"/>
      <c r="E82" s="65"/>
      <c r="F82" s="65"/>
      <c r="G82" s="65"/>
      <c r="H82" s="82"/>
      <c r="I82" s="83"/>
    </row>
    <row r="83" spans="1:9">
      <c r="A83" s="81"/>
      <c r="B83" s="64"/>
      <c r="C83" s="50">
        <v>6</v>
      </c>
      <c r="D83" s="51">
        <v>8.6</v>
      </c>
      <c r="E83" s="51">
        <v>3.75</v>
      </c>
      <c r="F83" s="51"/>
      <c r="G83" s="51">
        <f t="shared" ref="G83:G85" si="6">C83*D83*E83</f>
        <v>193.49999999999997</v>
      </c>
      <c r="H83" s="82"/>
      <c r="I83" s="83"/>
    </row>
    <row r="84" spans="1:9">
      <c r="A84" s="81"/>
      <c r="B84" s="64"/>
      <c r="C84" s="50">
        <v>3</v>
      </c>
      <c r="D84" s="51">
        <v>6.5</v>
      </c>
      <c r="E84" s="51">
        <v>3.75</v>
      </c>
      <c r="F84" s="51"/>
      <c r="G84" s="51">
        <f t="shared" si="6"/>
        <v>73.125</v>
      </c>
      <c r="H84" s="82"/>
      <c r="I84" s="83"/>
    </row>
    <row r="85" spans="1:9">
      <c r="A85" s="81"/>
      <c r="B85" s="64"/>
      <c r="C85" s="50">
        <v>9</v>
      </c>
      <c r="D85" s="51">
        <v>2.8</v>
      </c>
      <c r="E85" s="51">
        <v>3</v>
      </c>
      <c r="F85" s="51"/>
      <c r="G85" s="51">
        <f t="shared" si="6"/>
        <v>75.599999999999994</v>
      </c>
      <c r="H85" s="52"/>
      <c r="I85" s="55"/>
    </row>
    <row r="86" spans="1:9">
      <c r="A86" s="81"/>
      <c r="B86" s="64"/>
      <c r="C86" s="50"/>
      <c r="D86" s="51"/>
      <c r="E86" s="51"/>
      <c r="F86" s="51"/>
      <c r="G86" s="51">
        <f>SUM(G83:G85)</f>
        <v>342.22500000000002</v>
      </c>
      <c r="H86" s="52">
        <f>G86</f>
        <v>342.22500000000002</v>
      </c>
      <c r="I86" s="55" t="s">
        <v>91</v>
      </c>
    </row>
    <row r="87" spans="1:9" ht="123.75">
      <c r="A87" s="49">
        <v>19</v>
      </c>
      <c r="B87" s="53" t="s">
        <v>115</v>
      </c>
      <c r="C87" s="53"/>
      <c r="D87" s="54"/>
      <c r="E87" s="54"/>
      <c r="F87" s="54"/>
      <c r="G87" s="54"/>
      <c r="H87" s="52"/>
      <c r="I87" s="55"/>
    </row>
    <row r="88" spans="1:9">
      <c r="A88" s="49"/>
      <c r="B88" s="53"/>
      <c r="C88" s="50">
        <v>1</v>
      </c>
      <c r="D88" s="51">
        <v>3.4249999999999998</v>
      </c>
      <c r="E88" s="51"/>
      <c r="F88" s="51">
        <v>1.45</v>
      </c>
      <c r="G88" s="54"/>
      <c r="H88" s="52"/>
      <c r="I88" s="55"/>
    </row>
    <row r="89" spans="1:9">
      <c r="A89" s="49"/>
      <c r="B89" s="53"/>
      <c r="C89" s="50">
        <v>1</v>
      </c>
      <c r="D89" s="51">
        <v>5.05</v>
      </c>
      <c r="E89" s="51"/>
      <c r="F89" s="51">
        <v>8.6</v>
      </c>
      <c r="G89" s="51">
        <f>F88+F89</f>
        <v>10.049999999999999</v>
      </c>
      <c r="H89" s="52">
        <f>G89</f>
        <v>10.049999999999999</v>
      </c>
      <c r="I89" s="55" t="s">
        <v>91</v>
      </c>
    </row>
    <row r="90" spans="1:9" ht="56.25">
      <c r="A90" s="49">
        <v>20</v>
      </c>
      <c r="B90" s="53" t="s">
        <v>116</v>
      </c>
      <c r="C90" s="53"/>
      <c r="D90" s="54"/>
      <c r="E90" s="54"/>
      <c r="F90" s="54"/>
      <c r="G90" s="54"/>
      <c r="H90" s="52"/>
      <c r="I90" s="55"/>
    </row>
    <row r="91" spans="1:9">
      <c r="A91" s="49"/>
      <c r="B91" s="53"/>
      <c r="C91" s="50">
        <v>2</v>
      </c>
      <c r="D91" s="51">
        <v>6.5</v>
      </c>
      <c r="E91" s="51">
        <v>0.75</v>
      </c>
      <c r="F91" s="51"/>
      <c r="G91" s="51">
        <f>C91*D91*E91</f>
        <v>9.75</v>
      </c>
      <c r="H91" s="52"/>
      <c r="I91" s="53"/>
    </row>
    <row r="92" spans="1:9">
      <c r="A92" s="49"/>
      <c r="B92" s="53"/>
      <c r="C92" s="50">
        <v>2</v>
      </c>
      <c r="D92" s="51">
        <v>8.6</v>
      </c>
      <c r="E92" s="51">
        <v>0.75</v>
      </c>
      <c r="F92" s="51"/>
      <c r="G92" s="51">
        <f>C92*D92*E92</f>
        <v>12.899999999999999</v>
      </c>
      <c r="H92" s="52">
        <f>G91+G92</f>
        <v>22.65</v>
      </c>
      <c r="I92" s="55" t="s">
        <v>91</v>
      </c>
    </row>
    <row r="93" spans="1:9" ht="135">
      <c r="A93" s="49">
        <v>21</v>
      </c>
      <c r="B93" s="53" t="s">
        <v>117</v>
      </c>
      <c r="C93" s="53"/>
      <c r="D93" s="54"/>
      <c r="E93" s="54"/>
      <c r="F93" s="54"/>
      <c r="G93" s="54"/>
      <c r="H93" s="52"/>
      <c r="I93" s="55"/>
    </row>
    <row r="94" spans="1:9">
      <c r="A94" s="49"/>
      <c r="B94" s="53"/>
      <c r="C94" s="53">
        <v>14</v>
      </c>
      <c r="D94" s="54">
        <v>2.1</v>
      </c>
      <c r="E94" s="54"/>
      <c r="F94" s="54"/>
      <c r="G94" s="54">
        <f>C94*D94</f>
        <v>29.400000000000002</v>
      </c>
      <c r="H94" s="52"/>
      <c r="I94" s="55"/>
    </row>
    <row r="95" spans="1:9">
      <c r="A95" s="49"/>
      <c r="B95" s="53"/>
      <c r="C95" s="53">
        <v>7</v>
      </c>
      <c r="D95" s="54">
        <v>0.75</v>
      </c>
      <c r="E95" s="54"/>
      <c r="F95" s="54"/>
      <c r="G95" s="54">
        <f>C95*D95</f>
        <v>5.25</v>
      </c>
      <c r="H95" s="52">
        <f>G94+G95</f>
        <v>34.650000000000006</v>
      </c>
      <c r="I95" s="55" t="s">
        <v>95</v>
      </c>
    </row>
    <row r="96" spans="1:9" ht="123.75">
      <c r="A96" s="49">
        <v>22</v>
      </c>
      <c r="B96" s="53" t="s">
        <v>118</v>
      </c>
      <c r="C96" s="53"/>
      <c r="D96" s="54"/>
      <c r="E96" s="54"/>
      <c r="F96" s="54"/>
      <c r="G96" s="54"/>
      <c r="H96" s="52"/>
      <c r="I96" s="55"/>
    </row>
    <row r="97" spans="1:9">
      <c r="A97" s="49"/>
      <c r="B97" s="53"/>
      <c r="C97" s="50">
        <v>7</v>
      </c>
      <c r="D97" s="51">
        <v>2.1</v>
      </c>
      <c r="E97" s="51">
        <v>0.75</v>
      </c>
      <c r="F97" s="51"/>
      <c r="G97" s="51">
        <f>C97*D97*E97</f>
        <v>11.025</v>
      </c>
      <c r="H97" s="52">
        <f>G97</f>
        <v>11.025</v>
      </c>
      <c r="I97" s="55" t="s">
        <v>91</v>
      </c>
    </row>
    <row r="98" spans="1:9" ht="78.75">
      <c r="A98" s="49">
        <v>23</v>
      </c>
      <c r="B98" s="53" t="s">
        <v>44</v>
      </c>
      <c r="C98" s="53"/>
      <c r="D98" s="54"/>
      <c r="E98" s="54"/>
      <c r="F98" s="54"/>
      <c r="G98" s="54"/>
      <c r="H98" s="52">
        <v>10</v>
      </c>
      <c r="I98" s="55" t="s">
        <v>13</v>
      </c>
    </row>
    <row r="99" spans="1:9" ht="67.5">
      <c r="A99" s="49">
        <v>24</v>
      </c>
      <c r="B99" s="53" t="s">
        <v>45</v>
      </c>
      <c r="C99" s="53"/>
      <c r="D99" s="54"/>
      <c r="E99" s="54"/>
      <c r="F99" s="54"/>
      <c r="G99" s="54"/>
      <c r="H99" s="52">
        <v>20</v>
      </c>
      <c r="I99" s="55" t="s">
        <v>13</v>
      </c>
    </row>
    <row r="100" spans="1:9" ht="78.75">
      <c r="A100" s="49">
        <v>25</v>
      </c>
      <c r="B100" s="53" t="s">
        <v>46</v>
      </c>
      <c r="C100" s="53"/>
      <c r="D100" s="54"/>
      <c r="E100" s="54"/>
      <c r="F100" s="54"/>
      <c r="G100" s="54"/>
      <c r="H100" s="52">
        <v>10</v>
      </c>
      <c r="I100" s="55" t="s">
        <v>13</v>
      </c>
    </row>
    <row r="101" spans="1:9" ht="67.5">
      <c r="A101" s="49">
        <v>26</v>
      </c>
      <c r="B101" s="53" t="s">
        <v>47</v>
      </c>
      <c r="C101" s="53"/>
      <c r="D101" s="54"/>
      <c r="E101" s="54"/>
      <c r="F101" s="54"/>
      <c r="G101" s="54"/>
      <c r="H101" s="52">
        <v>5</v>
      </c>
      <c r="I101" s="55" t="s">
        <v>13</v>
      </c>
    </row>
    <row r="102" spans="1:9" ht="146.25">
      <c r="A102" s="49">
        <v>27</v>
      </c>
      <c r="B102" s="50" t="s">
        <v>219</v>
      </c>
      <c r="C102" s="50"/>
      <c r="D102" s="51"/>
      <c r="E102" s="51"/>
      <c r="F102" s="51"/>
      <c r="G102" s="51"/>
      <c r="H102" s="52">
        <v>6</v>
      </c>
      <c r="I102" s="55" t="s">
        <v>32</v>
      </c>
    </row>
    <row r="103" spans="1:9" ht="78.75">
      <c r="A103" s="49">
        <v>28</v>
      </c>
      <c r="B103" s="53" t="s">
        <v>225</v>
      </c>
      <c r="C103" s="53"/>
      <c r="D103" s="54"/>
      <c r="E103" s="54"/>
      <c r="F103" s="54"/>
      <c r="G103" s="54"/>
      <c r="H103" s="52">
        <v>352.27499999999998</v>
      </c>
      <c r="I103" s="55" t="s">
        <v>91</v>
      </c>
    </row>
    <row r="104" spans="1:9" ht="112.5">
      <c r="A104" s="49">
        <v>29</v>
      </c>
      <c r="B104" s="50" t="s">
        <v>220</v>
      </c>
      <c r="C104" s="50"/>
      <c r="D104" s="51"/>
      <c r="E104" s="51"/>
      <c r="F104" s="51"/>
      <c r="G104" s="51"/>
      <c r="H104" s="52">
        <v>240</v>
      </c>
      <c r="I104" s="55" t="s">
        <v>33</v>
      </c>
    </row>
    <row r="105" spans="1:9" ht="56.25">
      <c r="A105" s="49">
        <v>30</v>
      </c>
      <c r="B105" s="50" t="s">
        <v>34</v>
      </c>
      <c r="C105" s="50"/>
      <c r="D105" s="51"/>
      <c r="E105" s="51"/>
      <c r="F105" s="51"/>
      <c r="G105" s="51"/>
      <c r="H105" s="52">
        <v>240</v>
      </c>
      <c r="I105" s="55" t="s">
        <v>33</v>
      </c>
    </row>
    <row r="106" spans="1:9" ht="123.75">
      <c r="A106" s="49">
        <v>31</v>
      </c>
      <c r="B106" s="50" t="s">
        <v>89</v>
      </c>
      <c r="C106" s="50"/>
      <c r="D106" s="51"/>
      <c r="E106" s="51"/>
      <c r="F106" s="51"/>
      <c r="G106" s="51"/>
      <c r="H106" s="52">
        <v>69.563000000000002</v>
      </c>
      <c r="I106" s="55" t="s">
        <v>33</v>
      </c>
    </row>
    <row r="107" spans="1:9" ht="119.25" customHeight="1">
      <c r="A107" s="49">
        <v>32</v>
      </c>
      <c r="B107" s="50" t="s">
        <v>90</v>
      </c>
      <c r="C107" s="50"/>
      <c r="D107" s="51"/>
      <c r="E107" s="51"/>
      <c r="F107" s="51"/>
      <c r="G107" s="51"/>
      <c r="H107" s="52">
        <v>240</v>
      </c>
      <c r="I107" s="55" t="s">
        <v>33</v>
      </c>
    </row>
    <row r="108" spans="1:9" ht="67.5">
      <c r="A108" s="49">
        <v>33</v>
      </c>
      <c r="B108" s="53" t="s">
        <v>48</v>
      </c>
      <c r="C108" s="53"/>
      <c r="D108" s="54"/>
      <c r="E108" s="54"/>
      <c r="F108" s="54"/>
      <c r="G108" s="54"/>
      <c r="H108" s="52">
        <v>6.35</v>
      </c>
      <c r="I108" s="55" t="s">
        <v>91</v>
      </c>
    </row>
    <row r="109" spans="1:9" ht="123.75">
      <c r="A109" s="49">
        <v>34</v>
      </c>
      <c r="B109" s="53" t="s">
        <v>49</v>
      </c>
      <c r="C109" s="53"/>
      <c r="D109" s="54"/>
      <c r="E109" s="54"/>
      <c r="F109" s="54"/>
      <c r="G109" s="54"/>
      <c r="H109" s="52">
        <v>6.35</v>
      </c>
      <c r="I109" s="55" t="s">
        <v>91</v>
      </c>
    </row>
    <row r="110" spans="1:9" ht="112.5">
      <c r="A110" s="49">
        <v>35</v>
      </c>
      <c r="B110" s="53" t="s">
        <v>227</v>
      </c>
      <c r="C110" s="53"/>
      <c r="D110" s="54"/>
      <c r="E110" s="54"/>
      <c r="F110" s="54"/>
      <c r="G110" s="54"/>
      <c r="H110" s="52">
        <v>0.51600000000000001</v>
      </c>
      <c r="I110" s="55" t="s">
        <v>94</v>
      </c>
    </row>
    <row r="111" spans="1:9" ht="67.5">
      <c r="A111" s="49">
        <v>36</v>
      </c>
      <c r="B111" s="53" t="s">
        <v>50</v>
      </c>
      <c r="C111" s="53"/>
      <c r="D111" s="54"/>
      <c r="E111" s="54"/>
      <c r="F111" s="54"/>
      <c r="G111" s="54"/>
      <c r="H111" s="52">
        <v>5.16</v>
      </c>
      <c r="I111" s="55" t="s">
        <v>91</v>
      </c>
    </row>
    <row r="112" spans="1:9" ht="101.25">
      <c r="A112" s="49">
        <v>37</v>
      </c>
      <c r="B112" s="53" t="s">
        <v>51</v>
      </c>
      <c r="C112" s="53"/>
      <c r="D112" s="54"/>
      <c r="E112" s="54"/>
      <c r="F112" s="54"/>
      <c r="G112" s="54"/>
      <c r="H112" s="52">
        <v>5.16</v>
      </c>
      <c r="I112" s="55" t="s">
        <v>91</v>
      </c>
    </row>
    <row r="113" spans="1:9" ht="315">
      <c r="A113" s="49">
        <v>38</v>
      </c>
      <c r="B113" s="53" t="s">
        <v>88</v>
      </c>
      <c r="C113" s="53"/>
      <c r="D113" s="54"/>
      <c r="E113" s="54"/>
      <c r="F113" s="54"/>
      <c r="G113" s="54"/>
      <c r="H113" s="52">
        <v>15.837999999999999</v>
      </c>
      <c r="I113" s="55" t="s">
        <v>91</v>
      </c>
    </row>
    <row r="114" spans="1:9" ht="213.75">
      <c r="A114" s="49">
        <v>39</v>
      </c>
      <c r="B114" s="53" t="s">
        <v>52</v>
      </c>
      <c r="C114" s="53"/>
      <c r="D114" s="54"/>
      <c r="E114" s="54"/>
      <c r="F114" s="54"/>
      <c r="G114" s="54"/>
      <c r="H114" s="52"/>
      <c r="I114" s="55"/>
    </row>
    <row r="115" spans="1:9">
      <c r="A115" s="49"/>
      <c r="B115" s="53"/>
      <c r="C115" s="50">
        <v>4</v>
      </c>
      <c r="D115" s="51">
        <v>4.4000000000000004</v>
      </c>
      <c r="E115" s="51">
        <v>2.1</v>
      </c>
      <c r="F115" s="51"/>
      <c r="G115" s="51">
        <f t="shared" ref="G115:G117" si="7">C115*D115*E115</f>
        <v>36.960000000000008</v>
      </c>
      <c r="H115" s="52"/>
      <c r="I115" s="55"/>
    </row>
    <row r="116" spans="1:9">
      <c r="A116" s="49"/>
      <c r="B116" s="53"/>
      <c r="C116" s="50">
        <v>4</v>
      </c>
      <c r="D116" s="51">
        <v>3.5</v>
      </c>
      <c r="E116" s="51">
        <v>2.1</v>
      </c>
      <c r="F116" s="51"/>
      <c r="G116" s="51">
        <f t="shared" si="7"/>
        <v>29.400000000000002</v>
      </c>
      <c r="H116" s="52"/>
      <c r="I116" s="53"/>
    </row>
    <row r="117" spans="1:9">
      <c r="A117" s="49"/>
      <c r="B117" s="53"/>
      <c r="C117" s="50">
        <v>2</v>
      </c>
      <c r="D117" s="51">
        <v>5.2249999999999996</v>
      </c>
      <c r="E117" s="51">
        <v>2.1</v>
      </c>
      <c r="F117" s="51"/>
      <c r="G117" s="51">
        <f t="shared" si="7"/>
        <v>21.945</v>
      </c>
      <c r="H117" s="52">
        <f>G115+G116+G117</f>
        <v>88.305000000000007</v>
      </c>
      <c r="I117" s="55" t="s">
        <v>91</v>
      </c>
    </row>
    <row r="118" spans="1:9" ht="165" customHeight="1">
      <c r="A118" s="49">
        <v>40</v>
      </c>
      <c r="B118" s="53" t="s">
        <v>53</v>
      </c>
      <c r="C118" s="53"/>
      <c r="D118" s="54"/>
      <c r="E118" s="54"/>
      <c r="F118" s="54"/>
      <c r="G118" s="54"/>
      <c r="H118" s="52">
        <v>8.4</v>
      </c>
      <c r="I118" s="55" t="s">
        <v>95</v>
      </c>
    </row>
    <row r="119" spans="1:9">
      <c r="A119" s="49">
        <v>41</v>
      </c>
      <c r="B119" s="53" t="s">
        <v>176</v>
      </c>
      <c r="C119" s="55"/>
      <c r="D119" s="84"/>
      <c r="E119" s="84"/>
      <c r="F119" s="84"/>
      <c r="G119" s="84"/>
      <c r="H119" s="52">
        <v>7.2</v>
      </c>
      <c r="I119" s="55" t="s">
        <v>95</v>
      </c>
    </row>
    <row r="120" spans="1:9">
      <c r="A120" s="49">
        <v>42</v>
      </c>
      <c r="B120" s="55" t="s">
        <v>123</v>
      </c>
      <c r="C120" s="55"/>
      <c r="D120" s="84"/>
      <c r="E120" s="84"/>
      <c r="F120" s="84"/>
      <c r="G120" s="84"/>
      <c r="H120" s="52">
        <v>6.48</v>
      </c>
      <c r="I120" s="55" t="s">
        <v>95</v>
      </c>
    </row>
    <row r="121" spans="1:9" ht="45">
      <c r="A121" s="49">
        <v>43</v>
      </c>
      <c r="B121" s="53" t="s">
        <v>54</v>
      </c>
      <c r="C121" s="53"/>
      <c r="D121" s="54"/>
      <c r="E121" s="54"/>
      <c r="F121" s="54"/>
      <c r="G121" s="54"/>
      <c r="H121" s="52">
        <v>1.08</v>
      </c>
      <c r="I121" s="55" t="s">
        <v>7</v>
      </c>
    </row>
    <row r="122" spans="1:9" ht="45">
      <c r="A122" s="49">
        <v>44</v>
      </c>
      <c r="B122" s="53" t="s">
        <v>55</v>
      </c>
      <c r="C122" s="53"/>
      <c r="D122" s="54"/>
      <c r="E122" s="54"/>
      <c r="F122" s="54"/>
      <c r="G122" s="54"/>
      <c r="H122" s="52">
        <v>450</v>
      </c>
      <c r="I122" s="55" t="s">
        <v>13</v>
      </c>
    </row>
    <row r="123" spans="1:9" ht="90">
      <c r="A123" s="49">
        <v>45</v>
      </c>
      <c r="B123" s="53" t="s">
        <v>35</v>
      </c>
      <c r="C123" s="53"/>
      <c r="D123" s="54"/>
      <c r="E123" s="54"/>
      <c r="F123" s="54"/>
      <c r="G123" s="54"/>
      <c r="H123" s="85">
        <v>10</v>
      </c>
      <c r="I123" s="86" t="s">
        <v>13</v>
      </c>
    </row>
    <row r="124" spans="1:9" ht="56.25">
      <c r="A124" s="49">
        <v>46</v>
      </c>
      <c r="B124" s="53" t="s">
        <v>56</v>
      </c>
      <c r="C124" s="53"/>
      <c r="D124" s="54"/>
      <c r="E124" s="54"/>
      <c r="F124" s="54"/>
      <c r="G124" s="54"/>
      <c r="H124" s="85">
        <v>3</v>
      </c>
      <c r="I124" s="86" t="s">
        <v>13</v>
      </c>
    </row>
    <row r="125" spans="1:9" ht="45">
      <c r="A125" s="49">
        <v>47</v>
      </c>
      <c r="B125" s="53" t="s">
        <v>57</v>
      </c>
      <c r="C125" s="53"/>
      <c r="D125" s="54"/>
      <c r="E125" s="54"/>
      <c r="F125" s="54"/>
      <c r="G125" s="54"/>
      <c r="H125" s="85">
        <v>3</v>
      </c>
      <c r="I125" s="86" t="s">
        <v>13</v>
      </c>
    </row>
    <row r="126" spans="1:9">
      <c r="A126" s="49"/>
      <c r="B126" s="90" t="s">
        <v>12</v>
      </c>
      <c r="C126" s="91"/>
      <c r="D126" s="91"/>
      <c r="E126" s="91"/>
      <c r="F126" s="91"/>
      <c r="G126" s="91"/>
      <c r="H126" s="92"/>
      <c r="I126" s="86"/>
    </row>
    <row r="127" spans="1:9" ht="67.5">
      <c r="A127" s="49">
        <v>48</v>
      </c>
      <c r="B127" s="53" t="s">
        <v>58</v>
      </c>
      <c r="C127" s="53"/>
      <c r="D127" s="54"/>
      <c r="E127" s="54"/>
      <c r="F127" s="54"/>
      <c r="G127" s="54"/>
      <c r="H127" s="52">
        <v>5</v>
      </c>
      <c r="I127" s="86" t="s">
        <v>13</v>
      </c>
    </row>
    <row r="128" spans="1:9" ht="67.5">
      <c r="A128" s="49">
        <f>A127+1</f>
        <v>49</v>
      </c>
      <c r="B128" s="53" t="s">
        <v>59</v>
      </c>
      <c r="C128" s="53"/>
      <c r="D128" s="54"/>
      <c r="E128" s="54"/>
      <c r="F128" s="54"/>
      <c r="G128" s="54"/>
      <c r="H128" s="52">
        <v>5</v>
      </c>
      <c r="I128" s="86" t="s">
        <v>13</v>
      </c>
    </row>
    <row r="129" spans="1:9" ht="78.75">
      <c r="A129" s="49">
        <f t="shared" ref="A129:A172" si="8">A128+1</f>
        <v>50</v>
      </c>
      <c r="B129" s="53" t="s">
        <v>60</v>
      </c>
      <c r="C129" s="53"/>
      <c r="D129" s="54"/>
      <c r="E129" s="54"/>
      <c r="F129" s="54"/>
      <c r="G129" s="54"/>
      <c r="H129" s="52">
        <v>9</v>
      </c>
      <c r="I129" s="86" t="s">
        <v>13</v>
      </c>
    </row>
    <row r="130" spans="1:9" ht="59.25" customHeight="1">
      <c r="A130" s="49">
        <f t="shared" si="8"/>
        <v>51</v>
      </c>
      <c r="B130" s="50" t="s">
        <v>61</v>
      </c>
      <c r="C130" s="50"/>
      <c r="D130" s="51"/>
      <c r="E130" s="51"/>
      <c r="F130" s="51"/>
      <c r="G130" s="51"/>
      <c r="H130" s="52">
        <v>9</v>
      </c>
      <c r="I130" s="86" t="s">
        <v>37</v>
      </c>
    </row>
    <row r="131" spans="1:9" ht="56.25">
      <c r="A131" s="49">
        <f t="shared" si="8"/>
        <v>52</v>
      </c>
      <c r="B131" s="53" t="s">
        <v>62</v>
      </c>
      <c r="C131" s="53"/>
      <c r="D131" s="54"/>
      <c r="E131" s="54"/>
      <c r="F131" s="54"/>
      <c r="G131" s="54"/>
      <c r="H131" s="52">
        <v>5</v>
      </c>
      <c r="I131" s="86" t="s">
        <v>96</v>
      </c>
    </row>
    <row r="132" spans="1:9" ht="56.25">
      <c r="A132" s="49">
        <f t="shared" si="8"/>
        <v>53</v>
      </c>
      <c r="B132" s="53" t="s">
        <v>63</v>
      </c>
      <c r="C132" s="53"/>
      <c r="D132" s="54"/>
      <c r="E132" s="54"/>
      <c r="F132" s="54"/>
      <c r="G132" s="54"/>
      <c r="H132" s="52">
        <v>5</v>
      </c>
      <c r="I132" s="55" t="s">
        <v>13</v>
      </c>
    </row>
    <row r="133" spans="1:9" ht="45">
      <c r="A133" s="49">
        <f t="shared" si="8"/>
        <v>54</v>
      </c>
      <c r="B133" s="53" t="s">
        <v>64</v>
      </c>
      <c r="C133" s="53"/>
      <c r="D133" s="54"/>
      <c r="E133" s="54"/>
      <c r="F133" s="54"/>
      <c r="G133" s="54"/>
      <c r="H133" s="52">
        <v>5</v>
      </c>
      <c r="I133" s="86" t="s">
        <v>13</v>
      </c>
    </row>
    <row r="134" spans="1:9" ht="90">
      <c r="A134" s="49">
        <f t="shared" si="8"/>
        <v>55</v>
      </c>
      <c r="B134" s="53" t="s">
        <v>65</v>
      </c>
      <c r="C134" s="53"/>
      <c r="D134" s="54"/>
      <c r="E134" s="54"/>
      <c r="F134" s="54"/>
      <c r="G134" s="54"/>
      <c r="H134" s="52">
        <v>2</v>
      </c>
      <c r="I134" s="55" t="s">
        <v>13</v>
      </c>
    </row>
    <row r="135" spans="1:9" ht="33.75">
      <c r="A135" s="49">
        <f t="shared" si="8"/>
        <v>56</v>
      </c>
      <c r="B135" s="50" t="s">
        <v>66</v>
      </c>
      <c r="C135" s="50"/>
      <c r="D135" s="51"/>
      <c r="E135" s="51"/>
      <c r="F135" s="51"/>
      <c r="G135" s="51"/>
      <c r="H135" s="52">
        <v>2</v>
      </c>
      <c r="I135" s="55" t="s">
        <v>13</v>
      </c>
    </row>
    <row r="136" spans="1:9" ht="67.5">
      <c r="A136" s="49">
        <f t="shared" si="8"/>
        <v>57</v>
      </c>
      <c r="B136" s="53" t="s">
        <v>67</v>
      </c>
      <c r="C136" s="53"/>
      <c r="D136" s="54"/>
      <c r="E136" s="54"/>
      <c r="F136" s="54"/>
      <c r="G136" s="54"/>
      <c r="H136" s="52">
        <v>5</v>
      </c>
      <c r="I136" s="86" t="s">
        <v>13</v>
      </c>
    </row>
    <row r="137" spans="1:9" ht="67.5">
      <c r="A137" s="49">
        <f t="shared" si="8"/>
        <v>58</v>
      </c>
      <c r="B137" s="53" t="s">
        <v>68</v>
      </c>
      <c r="C137" s="53"/>
      <c r="D137" s="54"/>
      <c r="E137" s="54"/>
      <c r="F137" s="54"/>
      <c r="G137" s="54"/>
      <c r="H137" s="52">
        <v>2</v>
      </c>
      <c r="I137" s="86" t="s">
        <v>13</v>
      </c>
    </row>
    <row r="138" spans="1:9" ht="51.75" customHeight="1">
      <c r="A138" s="49">
        <f t="shared" si="8"/>
        <v>59</v>
      </c>
      <c r="B138" s="53" t="s">
        <v>69</v>
      </c>
      <c r="C138" s="53"/>
      <c r="D138" s="54"/>
      <c r="E138" s="54"/>
      <c r="F138" s="54"/>
      <c r="G138" s="54"/>
      <c r="H138" s="85">
        <v>5</v>
      </c>
      <c r="I138" s="86" t="s">
        <v>13</v>
      </c>
    </row>
    <row r="139" spans="1:9" ht="45">
      <c r="A139" s="49">
        <f t="shared" si="8"/>
        <v>60</v>
      </c>
      <c r="B139" s="53" t="s">
        <v>70</v>
      </c>
      <c r="C139" s="53"/>
      <c r="D139" s="54"/>
      <c r="E139" s="54"/>
      <c r="F139" s="54"/>
      <c r="G139" s="54"/>
      <c r="H139" s="85">
        <v>7</v>
      </c>
      <c r="I139" s="86" t="s">
        <v>13</v>
      </c>
    </row>
    <row r="140" spans="1:9" ht="45">
      <c r="A140" s="49">
        <f t="shared" si="8"/>
        <v>61</v>
      </c>
      <c r="B140" s="53" t="s">
        <v>71</v>
      </c>
      <c r="C140" s="53"/>
      <c r="D140" s="54"/>
      <c r="E140" s="54"/>
      <c r="F140" s="54"/>
      <c r="G140" s="54"/>
      <c r="H140" s="52">
        <v>5</v>
      </c>
      <c r="I140" s="86" t="s">
        <v>13</v>
      </c>
    </row>
    <row r="141" spans="1:9" ht="45">
      <c r="A141" s="49">
        <f t="shared" si="8"/>
        <v>62</v>
      </c>
      <c r="B141" s="55" t="s">
        <v>124</v>
      </c>
      <c r="C141" s="55"/>
      <c r="D141" s="84"/>
      <c r="E141" s="84"/>
      <c r="F141" s="84"/>
      <c r="G141" s="84"/>
      <c r="H141" s="52">
        <v>5</v>
      </c>
      <c r="I141" s="55" t="s">
        <v>13</v>
      </c>
    </row>
    <row r="142" spans="1:9" ht="101.25">
      <c r="A142" s="49">
        <f t="shared" si="8"/>
        <v>63</v>
      </c>
      <c r="B142" s="53" t="s">
        <v>72</v>
      </c>
      <c r="C142" s="53"/>
      <c r="D142" s="54"/>
      <c r="E142" s="54"/>
      <c r="F142" s="54"/>
      <c r="G142" s="54"/>
      <c r="H142" s="52">
        <v>2</v>
      </c>
      <c r="I142" s="55" t="s">
        <v>13</v>
      </c>
    </row>
    <row r="143" spans="1:9" ht="221.25" customHeight="1">
      <c r="A143" s="49">
        <f t="shared" si="8"/>
        <v>64</v>
      </c>
      <c r="B143" s="53" t="s">
        <v>73</v>
      </c>
      <c r="C143" s="53"/>
      <c r="D143" s="54"/>
      <c r="E143" s="54"/>
      <c r="F143" s="54"/>
      <c r="G143" s="54"/>
      <c r="H143" s="85">
        <v>25</v>
      </c>
      <c r="I143" s="86" t="s">
        <v>93</v>
      </c>
    </row>
    <row r="144" spans="1:9" ht="33.75">
      <c r="A144" s="49">
        <f t="shared" si="8"/>
        <v>65</v>
      </c>
      <c r="B144" s="53" t="s">
        <v>74</v>
      </c>
      <c r="C144" s="53"/>
      <c r="D144" s="54"/>
      <c r="E144" s="54"/>
      <c r="F144" s="54"/>
      <c r="G144" s="54"/>
      <c r="H144" s="85">
        <v>10</v>
      </c>
      <c r="I144" s="86" t="s">
        <v>93</v>
      </c>
    </row>
    <row r="145" spans="1:9" ht="33.75">
      <c r="A145" s="49">
        <f t="shared" si="8"/>
        <v>66</v>
      </c>
      <c r="B145" s="53" t="s">
        <v>75</v>
      </c>
      <c r="C145" s="53"/>
      <c r="D145" s="54"/>
      <c r="E145" s="54"/>
      <c r="F145" s="54"/>
      <c r="G145" s="54"/>
      <c r="H145" s="85">
        <v>10</v>
      </c>
      <c r="I145" s="86" t="s">
        <v>93</v>
      </c>
    </row>
    <row r="146" spans="1:9" ht="45">
      <c r="A146" s="49">
        <f t="shared" si="8"/>
        <v>67</v>
      </c>
      <c r="B146" s="53" t="s">
        <v>76</v>
      </c>
      <c r="C146" s="53"/>
      <c r="D146" s="54"/>
      <c r="E146" s="54"/>
      <c r="F146" s="54"/>
      <c r="G146" s="54"/>
      <c r="H146" s="52">
        <v>2</v>
      </c>
      <c r="I146" s="55" t="s">
        <v>13</v>
      </c>
    </row>
    <row r="147" spans="1:9" ht="56.25">
      <c r="A147" s="49">
        <f t="shared" si="8"/>
        <v>68</v>
      </c>
      <c r="B147" s="53" t="s">
        <v>77</v>
      </c>
      <c r="C147" s="53"/>
      <c r="D147" s="54"/>
      <c r="E147" s="54"/>
      <c r="F147" s="54"/>
      <c r="G147" s="54"/>
      <c r="H147" s="52">
        <v>2</v>
      </c>
      <c r="I147" s="86" t="s">
        <v>13</v>
      </c>
    </row>
    <row r="148" spans="1:9" ht="45">
      <c r="A148" s="49">
        <f t="shared" si="8"/>
        <v>69</v>
      </c>
      <c r="B148" s="53" t="s">
        <v>78</v>
      </c>
      <c r="C148" s="53"/>
      <c r="D148" s="54"/>
      <c r="E148" s="54"/>
      <c r="F148" s="54"/>
      <c r="G148" s="54"/>
      <c r="H148" s="52">
        <v>2</v>
      </c>
      <c r="I148" s="86" t="s">
        <v>13</v>
      </c>
    </row>
    <row r="149" spans="1:9" ht="33.75">
      <c r="A149" s="49">
        <f t="shared" si="8"/>
        <v>70</v>
      </c>
      <c r="B149" s="53" t="s">
        <v>79</v>
      </c>
      <c r="C149" s="53"/>
      <c r="D149" s="54"/>
      <c r="E149" s="54"/>
      <c r="F149" s="54"/>
      <c r="G149" s="54"/>
      <c r="H149" s="52">
        <v>4</v>
      </c>
      <c r="I149" s="55" t="s">
        <v>13</v>
      </c>
    </row>
    <row r="150" spans="1:9" ht="56.25">
      <c r="A150" s="49">
        <f t="shared" si="8"/>
        <v>71</v>
      </c>
      <c r="B150" s="53" t="s">
        <v>80</v>
      </c>
      <c r="C150" s="53"/>
      <c r="D150" s="54"/>
      <c r="E150" s="54"/>
      <c r="F150" s="54"/>
      <c r="G150" s="54"/>
      <c r="H150" s="52">
        <v>30</v>
      </c>
      <c r="I150" s="86" t="s">
        <v>93</v>
      </c>
    </row>
    <row r="151" spans="1:9" ht="22.5">
      <c r="A151" s="49">
        <f t="shared" si="8"/>
        <v>72</v>
      </c>
      <c r="B151" s="53" t="s">
        <v>204</v>
      </c>
      <c r="C151" s="50"/>
      <c r="D151" s="51"/>
      <c r="E151" s="51"/>
      <c r="F151" s="51"/>
      <c r="G151" s="51"/>
      <c r="H151" s="52">
        <v>8</v>
      </c>
      <c r="I151" s="55" t="s">
        <v>13</v>
      </c>
    </row>
    <row r="152" spans="1:9">
      <c r="A152" s="49">
        <f t="shared" si="8"/>
        <v>73</v>
      </c>
      <c r="B152" s="55" t="s">
        <v>125</v>
      </c>
      <c r="C152" s="55"/>
      <c r="D152" s="84"/>
      <c r="E152" s="84"/>
      <c r="F152" s="84"/>
      <c r="G152" s="84"/>
      <c r="H152" s="52">
        <v>12</v>
      </c>
      <c r="I152" s="55" t="s">
        <v>13</v>
      </c>
    </row>
    <row r="153" spans="1:9">
      <c r="A153" s="49">
        <f t="shared" si="8"/>
        <v>74</v>
      </c>
      <c r="B153" s="55" t="s">
        <v>126</v>
      </c>
      <c r="C153" s="55"/>
      <c r="D153" s="84"/>
      <c r="E153" s="84"/>
      <c r="F153" s="84"/>
      <c r="G153" s="84"/>
      <c r="H153" s="52">
        <v>10</v>
      </c>
      <c r="I153" s="55" t="s">
        <v>13</v>
      </c>
    </row>
    <row r="154" spans="1:9">
      <c r="A154" s="49">
        <f t="shared" si="8"/>
        <v>75</v>
      </c>
      <c r="B154" s="55" t="s">
        <v>127</v>
      </c>
      <c r="C154" s="55"/>
      <c r="D154" s="84"/>
      <c r="E154" s="84"/>
      <c r="F154" s="84"/>
      <c r="G154" s="84"/>
      <c r="H154" s="52">
        <v>10</v>
      </c>
      <c r="I154" s="55" t="s">
        <v>13</v>
      </c>
    </row>
    <row r="155" spans="1:9">
      <c r="A155" s="49">
        <f t="shared" si="8"/>
        <v>76</v>
      </c>
      <c r="B155" s="55" t="s">
        <v>128</v>
      </c>
      <c r="C155" s="55"/>
      <c r="D155" s="84"/>
      <c r="E155" s="84"/>
      <c r="F155" s="84"/>
      <c r="G155" s="84"/>
      <c r="H155" s="52">
        <v>7</v>
      </c>
      <c r="I155" s="55" t="s">
        <v>13</v>
      </c>
    </row>
    <row r="156" spans="1:9">
      <c r="A156" s="49">
        <f t="shared" si="8"/>
        <v>77</v>
      </c>
      <c r="B156" s="55" t="s">
        <v>129</v>
      </c>
      <c r="C156" s="55"/>
      <c r="D156" s="84"/>
      <c r="E156" s="84"/>
      <c r="F156" s="84"/>
      <c r="G156" s="84"/>
      <c r="H156" s="52">
        <v>30</v>
      </c>
      <c r="I156" s="55" t="s">
        <v>13</v>
      </c>
    </row>
    <row r="157" spans="1:9" ht="22.5">
      <c r="A157" s="49">
        <f t="shared" si="8"/>
        <v>78</v>
      </c>
      <c r="B157" s="55" t="s">
        <v>130</v>
      </c>
      <c r="C157" s="55"/>
      <c r="D157" s="84"/>
      <c r="E157" s="84"/>
      <c r="F157" s="84"/>
      <c r="G157" s="84"/>
      <c r="H157" s="52">
        <v>4</v>
      </c>
      <c r="I157" s="55" t="s">
        <v>13</v>
      </c>
    </row>
    <row r="158" spans="1:9" ht="22.5">
      <c r="A158" s="49">
        <f t="shared" si="8"/>
        <v>79</v>
      </c>
      <c r="B158" s="55" t="s">
        <v>131</v>
      </c>
      <c r="C158" s="55"/>
      <c r="D158" s="84"/>
      <c r="E158" s="84"/>
      <c r="F158" s="84"/>
      <c r="G158" s="84"/>
      <c r="H158" s="52">
        <v>7</v>
      </c>
      <c r="I158" s="55" t="s">
        <v>13</v>
      </c>
    </row>
    <row r="159" spans="1:9">
      <c r="A159" s="49">
        <f t="shared" si="8"/>
        <v>80</v>
      </c>
      <c r="B159" s="55" t="s">
        <v>132</v>
      </c>
      <c r="C159" s="55"/>
      <c r="D159" s="84"/>
      <c r="E159" s="84"/>
      <c r="F159" s="84"/>
      <c r="G159" s="84"/>
      <c r="H159" s="52">
        <v>15</v>
      </c>
      <c r="I159" s="55" t="s">
        <v>13</v>
      </c>
    </row>
    <row r="160" spans="1:9" ht="22.5">
      <c r="A160" s="49">
        <f t="shared" si="8"/>
        <v>81</v>
      </c>
      <c r="B160" s="55" t="s">
        <v>133</v>
      </c>
      <c r="C160" s="55"/>
      <c r="D160" s="84"/>
      <c r="E160" s="84"/>
      <c r="F160" s="84"/>
      <c r="G160" s="84"/>
      <c r="H160" s="52">
        <v>1</v>
      </c>
      <c r="I160" s="55" t="s">
        <v>97</v>
      </c>
    </row>
    <row r="161" spans="1:9" ht="22.5">
      <c r="A161" s="49">
        <f t="shared" si="8"/>
        <v>82</v>
      </c>
      <c r="B161" s="55" t="s">
        <v>134</v>
      </c>
      <c r="C161" s="55"/>
      <c r="D161" s="84"/>
      <c r="E161" s="84"/>
      <c r="F161" s="84"/>
      <c r="G161" s="84"/>
      <c r="H161" s="52">
        <v>1</v>
      </c>
      <c r="I161" s="55" t="s">
        <v>98</v>
      </c>
    </row>
    <row r="162" spans="1:9" ht="78.75">
      <c r="A162" s="49">
        <f t="shared" si="8"/>
        <v>83</v>
      </c>
      <c r="B162" s="53" t="s">
        <v>81</v>
      </c>
      <c r="C162" s="53"/>
      <c r="D162" s="54"/>
      <c r="E162" s="54"/>
      <c r="F162" s="54"/>
      <c r="G162" s="54"/>
      <c r="H162" s="52">
        <v>25</v>
      </c>
      <c r="I162" s="55" t="s">
        <v>93</v>
      </c>
    </row>
    <row r="163" spans="1:9" ht="134.25" customHeight="1">
      <c r="A163" s="49">
        <f t="shared" si="8"/>
        <v>84</v>
      </c>
      <c r="B163" s="53" t="s">
        <v>82</v>
      </c>
      <c r="C163" s="53"/>
      <c r="D163" s="54"/>
      <c r="E163" s="54"/>
      <c r="F163" s="54"/>
      <c r="G163" s="54"/>
      <c r="H163" s="52">
        <v>30</v>
      </c>
      <c r="I163" s="55" t="s">
        <v>93</v>
      </c>
    </row>
    <row r="164" spans="1:9" ht="22.5">
      <c r="A164" s="49">
        <f t="shared" si="8"/>
        <v>85</v>
      </c>
      <c r="B164" s="55" t="s">
        <v>135</v>
      </c>
      <c r="C164" s="55"/>
      <c r="D164" s="84"/>
      <c r="E164" s="84"/>
      <c r="F164" s="84"/>
      <c r="G164" s="84"/>
      <c r="H164" s="52">
        <v>6</v>
      </c>
      <c r="I164" s="55" t="s">
        <v>93</v>
      </c>
    </row>
    <row r="165" spans="1:9">
      <c r="A165" s="49">
        <f t="shared" si="8"/>
        <v>86</v>
      </c>
      <c r="B165" s="55" t="s">
        <v>136</v>
      </c>
      <c r="C165" s="55"/>
      <c r="D165" s="84"/>
      <c r="E165" s="84"/>
      <c r="F165" s="84"/>
      <c r="G165" s="84"/>
      <c r="H165" s="52">
        <v>2</v>
      </c>
      <c r="I165" s="55" t="s">
        <v>93</v>
      </c>
    </row>
    <row r="166" spans="1:9" ht="290.25" customHeight="1">
      <c r="A166" s="49">
        <f t="shared" si="8"/>
        <v>87</v>
      </c>
      <c r="B166" s="53" t="s">
        <v>137</v>
      </c>
      <c r="C166" s="50"/>
      <c r="D166" s="51"/>
      <c r="E166" s="51"/>
      <c r="F166" s="51"/>
      <c r="G166" s="51"/>
      <c r="H166" s="52">
        <v>3</v>
      </c>
      <c r="I166" s="86" t="s">
        <v>13</v>
      </c>
    </row>
    <row r="167" spans="1:9" ht="315">
      <c r="A167" s="49">
        <f t="shared" si="8"/>
        <v>88</v>
      </c>
      <c r="B167" s="53" t="s">
        <v>221</v>
      </c>
      <c r="C167" s="53"/>
      <c r="D167" s="54"/>
      <c r="E167" s="54"/>
      <c r="F167" s="54"/>
      <c r="G167" s="54"/>
      <c r="H167" s="52">
        <v>1</v>
      </c>
      <c r="I167" s="86" t="s">
        <v>13</v>
      </c>
    </row>
    <row r="168" spans="1:9" ht="303.75">
      <c r="A168" s="49">
        <f t="shared" si="8"/>
        <v>89</v>
      </c>
      <c r="B168" s="53" t="s">
        <v>83</v>
      </c>
      <c r="C168" s="53"/>
      <c r="D168" s="54"/>
      <c r="E168" s="54"/>
      <c r="F168" s="54"/>
      <c r="G168" s="54"/>
      <c r="H168" s="52">
        <v>1</v>
      </c>
      <c r="I168" s="86" t="s">
        <v>13</v>
      </c>
    </row>
    <row r="169" spans="1:9" ht="56.25">
      <c r="A169" s="49">
        <f t="shared" si="8"/>
        <v>90</v>
      </c>
      <c r="B169" s="53" t="s">
        <v>138</v>
      </c>
      <c r="C169" s="50"/>
      <c r="D169" s="51"/>
      <c r="E169" s="51"/>
      <c r="F169" s="51"/>
      <c r="G169" s="51"/>
      <c r="H169" s="85">
        <v>2</v>
      </c>
      <c r="I169" s="86" t="s">
        <v>13</v>
      </c>
    </row>
    <row r="170" spans="1:9" ht="67.5">
      <c r="A170" s="49">
        <f t="shared" si="8"/>
        <v>91</v>
      </c>
      <c r="B170" s="53" t="s">
        <v>84</v>
      </c>
      <c r="C170" s="53"/>
      <c r="D170" s="54"/>
      <c r="E170" s="54"/>
      <c r="F170" s="54"/>
      <c r="G170" s="54"/>
      <c r="H170" s="52">
        <v>2</v>
      </c>
      <c r="I170" s="55" t="s">
        <v>13</v>
      </c>
    </row>
    <row r="171" spans="1:9" ht="45">
      <c r="A171" s="49">
        <f t="shared" si="8"/>
        <v>92</v>
      </c>
      <c r="B171" s="53" t="s">
        <v>85</v>
      </c>
      <c r="C171" s="53"/>
      <c r="D171" s="54"/>
      <c r="E171" s="54"/>
      <c r="F171" s="54"/>
      <c r="G171" s="54"/>
      <c r="H171" s="52">
        <v>4</v>
      </c>
      <c r="I171" s="55" t="s">
        <v>13</v>
      </c>
    </row>
    <row r="172" spans="1:9" ht="67.5">
      <c r="A172" s="49">
        <f t="shared" si="8"/>
        <v>93</v>
      </c>
      <c r="B172" s="53" t="s">
        <v>86</v>
      </c>
      <c r="C172" s="53"/>
      <c r="D172" s="54"/>
      <c r="E172" s="54"/>
      <c r="F172" s="54"/>
      <c r="G172" s="54"/>
      <c r="H172" s="52">
        <v>2</v>
      </c>
      <c r="I172" s="55" t="s">
        <v>13</v>
      </c>
    </row>
  </sheetData>
  <mergeCells count="3">
    <mergeCell ref="A1:I1"/>
    <mergeCell ref="B126:H126"/>
    <mergeCell ref="A2:I2"/>
  </mergeCells>
  <pageMargins left="0.28000000000000003" right="0.16" top="0.38" bottom="0.3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Estimate</vt:lpstr>
      <vt:lpstr>Details</vt:lpstr>
      <vt:lpstr>Estimate!Print_Area</vt:lpstr>
      <vt:lpstr>Estimate!Print_Titles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2025-09-16T11:06:11Z</dcterms:modified>
</cp:coreProperties>
</file>