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24519"/>
</workbook>
</file>

<file path=xl/calcChain.xml><?xml version="1.0" encoding="utf-8"?>
<calcChain xmlns="http://schemas.openxmlformats.org/spreadsheetml/2006/main">
  <c r="G4" i="1"/>
  <c r="G5"/>
  <c r="G8"/>
  <c r="G10"/>
  <c r="G11"/>
  <c r="G12"/>
  <c r="G13"/>
  <c r="G14"/>
  <c r="G16"/>
  <c r="G18"/>
  <c r="G19"/>
  <c r="G20"/>
  <c r="G21"/>
  <c r="G22"/>
  <c r="G23"/>
  <c r="G27"/>
  <c r="G28"/>
  <c r="G30"/>
  <c r="G31"/>
  <c r="G33"/>
  <c r="G35"/>
  <c r="G36"/>
  <c r="G37"/>
  <c r="G39"/>
  <c r="G40"/>
  <c r="G41"/>
  <c r="G42"/>
  <c r="G43"/>
  <c r="G44"/>
  <c r="G46"/>
  <c r="G49"/>
  <c r="G51"/>
  <c r="G52"/>
  <c r="G53"/>
  <c r="G54"/>
  <c r="G56"/>
  <c r="G57"/>
  <c r="G60"/>
  <c r="G61"/>
  <c r="G62"/>
  <c r="G63"/>
  <c r="G64"/>
  <c r="G65"/>
  <c r="G67"/>
  <c r="G69"/>
  <c r="G70"/>
  <c r="G75"/>
  <c r="G93"/>
  <c r="G94"/>
  <c r="G95"/>
  <c r="G96"/>
  <c r="A107" i="3"/>
  <c r="A108" i="4" l="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G97"/>
  <c r="G96"/>
  <c r="G95"/>
  <c r="G94"/>
  <c r="G76"/>
  <c r="H76" s="1"/>
  <c r="G71"/>
  <c r="G70"/>
  <c r="G68"/>
  <c r="G66"/>
  <c r="G65"/>
  <c r="G64"/>
  <c r="G63"/>
  <c r="G62"/>
  <c r="G61"/>
  <c r="G58"/>
  <c r="G57"/>
  <c r="G55"/>
  <c r="G54"/>
  <c r="G53"/>
  <c r="G52"/>
  <c r="G50"/>
  <c r="G47"/>
  <c r="G45"/>
  <c r="G44"/>
  <c r="G43"/>
  <c r="G42"/>
  <c r="G41"/>
  <c r="G40"/>
  <c r="G38"/>
  <c r="G37"/>
  <c r="G36"/>
  <c r="G34"/>
  <c r="G32"/>
  <c r="G31"/>
  <c r="G29"/>
  <c r="G28"/>
  <c r="H26"/>
  <c r="G24"/>
  <c r="G23"/>
  <c r="G22"/>
  <c r="G21"/>
  <c r="G20"/>
  <c r="G19"/>
  <c r="G17"/>
  <c r="G15"/>
  <c r="G14"/>
  <c r="G13"/>
  <c r="G12"/>
  <c r="G11"/>
  <c r="G9"/>
  <c r="G6"/>
  <c r="G5"/>
  <c r="M25" i="1"/>
  <c r="N8"/>
  <c r="M8"/>
  <c r="F5" i="3"/>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H45" i="4"/>
  <c r="K6" i="1"/>
  <c r="K8"/>
  <c r="K14"/>
  <c r="K23"/>
  <c r="K28"/>
  <c r="K31"/>
  <c r="K33"/>
  <c r="K37"/>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5"/>
  <c r="F100" i="3" l="1"/>
  <c r="F101"/>
  <c r="F99"/>
  <c r="H75" i="1"/>
  <c r="K75" s="1"/>
  <c r="H25"/>
  <c r="K25" s="1"/>
  <c r="F102" i="3" l="1"/>
  <c r="F103"/>
  <c r="H44" i="1"/>
  <c r="K44" s="1"/>
  <c r="K152" s="1"/>
  <c r="K153" s="1"/>
  <c r="F104" i="3" l="1"/>
  <c r="F105"/>
  <c r="K154" i="1"/>
  <c r="K155" s="1"/>
  <c r="F26" i="2"/>
  <c r="F28" s="1"/>
  <c r="F30" s="1"/>
  <c r="K156" i="1" l="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K157" l="1"/>
  <c r="K158" s="1"/>
  <c r="A53" i="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K159" i="1" l="1"/>
  <c r="K160"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<sst xmlns="http://schemas.openxmlformats.org/spreadsheetml/2006/main" count="679" uniqueCount="360">
  <si>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</si>
  <si>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</si>
  <si>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</si>
  <si>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</si>
  <si>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</si>
  <si>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</si>
  <si>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</si>
  <si>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</si>
  <si>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</si>
  <si>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</si>
  <si>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</si>
  <si>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</si>
  <si>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</si>
  <si>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</si>
  <si>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</si>
  <si>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</si>
  <si>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</si>
  <si>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</si>
  <si>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</si>
  <si>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</si>
  <si>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</si>
  <si>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</si>
  <si>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</si>
  <si>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</si>
  <si>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</si>
  <si>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</si>
  <si>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</si>
  <si>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</si>
  <si>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</si>
  <si>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</si>
  <si>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</si>
  <si>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</si>
  <si>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</si>
  <si>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</si>
  <si>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</si>
  <si>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</si>
  <si>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</si>
  <si>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</si>
  <si>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</si>
  <si>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</si>
  <si>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</si>
  <si>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</si>
  <si>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</si>
  <si>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</si>
  <si>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</si>
  <si>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</si>
  <si>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</si>
  <si>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</si>
  <si>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</si>
  <si>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</si>
  <si>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</si>
  <si>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</si>
  <si>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</si>
  <si>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</si>
  <si>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</si>
  <si>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</si>
  <si>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</si>
  <si>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</si>
  <si>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</si>
  <si>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</si>
  <si>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</si>
  <si>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</si>
  <si>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</si>
  <si>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</si>
  <si>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</si>
  <si>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</si>
  <si>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</si>
  <si>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</si>
  <si>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</si>
  <si>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</si>
  <si>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</si>
  <si>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</si>
  <si>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</si>
  <si>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</si>
  <si>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</si>
  <si>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</si>
  <si>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</si>
  <si>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</si>
  <si>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</si>
  <si>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</si>
  <si>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</si>
  <si>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</si>
  <si>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</si>
  <si>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</si>
  <si>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</si>
  <si>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</si>
  <si>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</si>
  <si>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</si>
  <si>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</si>
  <si>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</si>
  <si>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</si>
  <si>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</si>
  <si>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</si>
  <si>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</si>
  <si>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</si>
  <si>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</si>
  <si>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</si>
  <si>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</si>
  <si>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</si>
  <si>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</si>
  <si>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</si>
  <si>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</si>
  <si>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</si>
  <si>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</si>
  <si>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</si>
  <si>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</si>
  <si>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</si>
  <si>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</si>
  <si>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</si>
  <si>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</si>
  <si>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</si>
  <si>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</si>
  <si>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</si>
  <si>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</si>
  <si>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</si>
  <si>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</si>
  <si>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</si>
  <si>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</si>
  <si>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</si>
  <si>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</si>
  <si>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</si>
  <si>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</si>
  <si>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</si>
  <si>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</si>
  <si>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</si>
  <si>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</si>
  <si>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</si>
  <si>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</si>
  <si>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</si>
  <si>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</si>
  <si>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</si>
  <si>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</si>
  <si>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</si>
  <si>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</si>
  <si>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</si>
  <si>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</si>
  <si>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</si>
  <si>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</si>
  <si>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</si>
  <si>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</si>
  <si>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</si>
  <si>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</si>
  <si>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</si>
  <si>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</si>
  <si>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</si>
  <si>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</si>
  <si>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</si>
  <si>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</si>
  <si>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</si>
  <si>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</si>
  <si>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</si>
  <si>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</si>
  <si>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</si>
  <si>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</si>
  <si>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</si>
  <si>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</si>
  <si>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</si>
  <si>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</si>
  <si>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</si>
  <si>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</si>
  <si>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</si>
  <si>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</si>
  <si>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</si>
  <si>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</si>
  <si>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</si>
  <si>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</si>
  <si>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</si>
  <si>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</si>
  <si>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</si>
  <si>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</si>
  <si>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</si>
  <si>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</si>
  <si>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</si>
  <si>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</si>
  <si>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</si>
  <si>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</si>
  <si>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</si>
  <si>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</si>
  <si>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</si>
  <si>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</si>
  <si>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</si>
  <si>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</si>
  <si>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</si>
  <si>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</si>
  <si>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</si>
  <si>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</si>
  <si>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</si>
  <si>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</si>
  <si>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</si>
  <si>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</si>
  <si>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</si>
  <si>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</si>
  <si>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</si>
  <si>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</si>
  <si>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</si>
  <si>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</si>
  <si>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</si>
  <si>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</si>
  <si>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</si>
  <si>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</si>
  <si>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</si>
  <si>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</si>
  <si>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</si>
  <si>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</si>
  <si>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</si>
  <si>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</si>
  <si>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</si>
  <si>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</si>
  <si>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</si>
  <si>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</si>
  <si>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</si>
  <si>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</si>
  <si>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</si>
  <si>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</si>
  <si>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</si>
  <si>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</si>
  <si>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</si>
  <si>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</si>
  <si>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</si>
  <si>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</si>
  <si>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</si>
  <si>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</si>
  <si>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</si>
  <si>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</si>
  <si>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</si>
  <si>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</si>
  <si>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</si>
  <si>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</si>
  <si>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</si>
  <si>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</si>
  <si>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</si>
  <si>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</si>
  <si>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</si>
  <si>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</si>
  <si>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</si>
  <si>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</si>
  <si>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</si>
  <si>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</si>
  <si>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</si>
  <si>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</si>
  <si>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</si>
  <si>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</si>
  <si>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</si>
  <si>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</si>
  <si>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</si>
  <si>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</si>
  <si>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</si>
  <si>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</si>
  <si>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</si>
  <si>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</si>
  <si>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</si>
  <si>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</si>
  <si>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</si>
  <si>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</si>
  <si>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</si>
  <si>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</si>
  <si>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</si>
  <si>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</si>
  <si>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</si>
  <si>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</si>
  <si>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</si>
  <si>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</si>
  <si>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</si>
  <si>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</si>
  <si>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</si>
  <si>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</si>
  <si>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</si>
  <si>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</si>
  <si>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</si>
  <si>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</si>
  <si>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</si>
  <si>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</si>
  <si>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</si>
  <si>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</si>
  <si>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</si>
  <si>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</si>
  <si>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</si>
  <si>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</si>
  <si>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</si>
  <si>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</si>
  <si>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</si>
  <si>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</si>
  <si>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</si>
  <si>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</si>
  <si>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</si>
  <si>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</si>
  <si>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</si>
  <si>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</si>
  <si>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</si>
  <si>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</si>
  <si>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</si>
  <si>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</si>
  <si>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</si>
  <si>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</si>
  <si>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</si>
  <si>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</si>
  <si>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</si>
  <si>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</si>
  <si>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</si>
  <si>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</si>
  <si>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</si>
  <si>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</si>
  <si>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</si>
  <si>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</si>
  <si>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</si>
  <si>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</si>
  <si>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</si>
  <si>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</si>
  <si>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</si>
  <si>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</si>
  <si>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</si>
  <si>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</si>
  <si>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</si>
  <si>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</si>
  <si>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</si>
  <si>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</si>
  <si>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</si>
  <si>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</si>
  <si>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</si>
  <si>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</si>
  <si>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</si>
  <si>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</si>
  <si>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</si>
  <si>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</si>
  <si>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</si>
  <si>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</si>
  <si>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</si>
  <si>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</si>
  <si>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</si>
  <si>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</si>
  <si>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</si>
  <si>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</si>
  <si>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</si>
  <si>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</si>
  <si>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</si>
  <si>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</si>
  <si>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</si>
  <si>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</si>
  <si>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</si>
  <si>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</si>
  <si>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</si>
  <si>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</si>
  <si>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</si>
  <si>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</si>
  <si>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</si>
  <si>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</si>
  <si>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</si>
  <si>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</si>
  <si>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</si>
  <si>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</si>
  <si>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</si>
  <si>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</si>
  <si>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</si>
  <si>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</si>
  <si>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</si>
  <si>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</si>
  <si>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</si>
  <si>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</si>
  <si>
    <t xml:space="preserve">        ESTIMATE FOR  CONSTRUCTION  OF COMMUNITY TOILET AT  KUTUBPUR KHAS PARA PARK PLOT NO-561,MOUZA-lAUTORE,JL-36,WARD NO- 12 UNDER  SAINTHIA  MUNICIPALITY OF WEST BENGAL (MODEL NO - G)
       TOILET SEATS -4 NOS AND URINAL- 5 NOS    </t>
  </si>
  <si>
    <t xml:space="preserve"> ESTIMATE FOR  CONSTRUCTION  OF COMMUNITY TOILET AT  KUTUBPUR KHAS PARA PARK PLOT NO-561,MOUZA-lAUTORE,JL-36,WARD NO- 12 UNDER  SAINTHIA  MUNICIPALITY OF WEST BENGAL (MODEL NO - G)
       TOILET SEATS -4 NOS AND URINAL- 5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</si>
</sst>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
      <b/>
      <sz val="9"/>
      <color theme="1"/>
      <name val="Cambria"/>
      <family val="1"/>
      <scheme val="major"/>
    </font>
    <font>
      <b/>
      <sz val="10"/>
      <color theme="1"/>
      <name val="Cambria"/>
      <family val="1"/>
      <scheme val="major"/>
    </font>
    <font>
      <b/>
      <sz val="11"/>
      <color theme="1"/>
      <name val="Cambria"/>
      <family val="1"/>
      <scheme val="maj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41" fillId="0" borderId="16"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43"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62"/>
  <sheetViews>
    <sheetView workbookViewId="0">
      <selection activeCell="M89" sqref="M89"/>
    </sheetView>
  </sheetViews>
  <sheetFormatPr defaultColWidth="9.140625" defaultRowHeight="15"/>
  <cols>
    <col min="1" max="1" width="3.5703125" style="12" customWidth="1"/>
    <col min="2" max="2" width="32.5703125" style="11" customWidth="1"/>
    <col min="3" max="3" width="5.28515625" style="11" customWidth="1"/>
    <col min="4" max="4" width="6.42578125" style="11" customWidth="1"/>
    <col min="5" max="5" width="6" style="11" customWidth="1"/>
    <col min="6" max="6" width="6.42578125" style="11" customWidth="1"/>
    <col min="7" max="7" width="7.28515625" style="11" customWidth="1"/>
    <col min="8" max="8" width="8.7109375" style="11" customWidth="1"/>
    <col min="9" max="9" width="5.42578125" style="11" customWidth="1"/>
    <col min="10" max="10" width="7.42578125" style="11" customWidth="1"/>
    <col min="11" max="11" width="10.85546875" style="11" customWidth="1"/>
    <col min="12" max="16384" width="9.140625" style="11"/>
  </cols>
  <sheetData>
    <row r="1" spans="1:14" ht="45" customHeight="1">
      <c r="A1" s="172" t="s">
        <v>139</v>
      </c>
      <c r="B1" s="172"/>
      <c r="C1" s="172"/>
      <c r="D1" s="172"/>
      <c r="E1" s="172"/>
      <c r="F1" s="172"/>
      <c r="G1" s="172"/>
      <c r="H1" s="172"/>
      <c r="I1" s="172"/>
      <c r="J1" s="172"/>
      <c r="K1" s="172"/>
    </row>
    <row r="2" spans="1:14" ht="22.5">
      <c r="A2" s="77" t="s">
        <v>0</v>
      </c>
      <c r="B2" s="78" t="s">
        <v>179</v>
      </c>
      <c r="C2" s="78" t="s">
        <v>153</v>
      </c>
      <c r="D2" s="78" t="s">
        <v>154</v>
      </c>
      <c r="E2" s="78" t="s">
        <v>155</v>
      </c>
      <c r="F2" s="78" t="s">
        <v>156</v>
      </c>
      <c r="G2" s="78" t="s">
        <v>157</v>
      </c>
      <c r="H2" s="79" t="s">
        <v>158</v>
      </c>
      <c r="I2" s="78" t="s">
        <v>180</v>
      </c>
      <c r="J2" s="79" t="s">
        <v>148</v>
      </c>
      <c r="K2" s="78" t="s">
        <v>181</v>
      </c>
    </row>
    <row r="3" spans="1:14" ht="135">
      <c r="A3" s="80">
        <v>1</v>
      </c>
      <c r="B3" s="77" t="s">
        <v>67</v>
      </c>
      <c r="C3" s="77"/>
      <c r="D3" s="77"/>
      <c r="E3" s="77"/>
      <c r="F3" s="77"/>
      <c r="G3" s="81"/>
      <c r="H3" s="82"/>
      <c r="I3" s="79"/>
      <c r="J3" s="83"/>
      <c r="K3" s="83"/>
    </row>
    <row r="4" spans="1:14">
      <c r="A4" s="80"/>
      <c r="B4" s="77" t="s">
        <v>159</v>
      </c>
      <c r="C4" s="77">
        <v>6</v>
      </c>
      <c r="D4" s="81">
        <v>1.2</v>
      </c>
      <c r="E4" s="81">
        <v>1.2</v>
      </c>
      <c r="F4" s="81">
        <v>1</v>
      </c>
      <c r="G4" s="81">
        <f>C4*D4*E4</f>
        <v>8.6399999999999988</v>
      </c>
      <c r="H4" s="82"/>
      <c r="I4" s="79"/>
      <c r="J4" s="83"/>
      <c r="K4" s="83"/>
    </row>
    <row r="5" spans="1:14">
      <c r="A5" s="80"/>
      <c r="B5" s="77" t="s">
        <v>160</v>
      </c>
      <c r="C5" s="77">
        <v>1</v>
      </c>
      <c r="D5" s="81">
        <v>1</v>
      </c>
      <c r="E5" s="81">
        <v>0.375</v>
      </c>
      <c r="F5" s="81">
        <v>0.15</v>
      </c>
      <c r="G5" s="81">
        <f>C5*D5*E5*F5</f>
        <v>5.6249999999999994E-2</v>
      </c>
      <c r="H5" s="82">
        <v>8.6959999999999997</v>
      </c>
      <c r="I5" s="79" t="s">
        <v>9</v>
      </c>
      <c r="J5" s="84">
        <v>119.27</v>
      </c>
      <c r="K5" s="83">
        <f>H5*J5</f>
        <v>1037.17192</v>
      </c>
    </row>
    <row r="6" spans="1:14" ht="112.5">
      <c r="A6" s="80">
        <v>2</v>
      </c>
      <c r="B6" s="79" t="s">
        <v>176</v>
      </c>
      <c r="C6" s="79"/>
      <c r="D6" s="79"/>
      <c r="E6" s="79"/>
      <c r="F6" s="79"/>
      <c r="G6" s="85"/>
      <c r="H6" s="82">
        <v>2.899</v>
      </c>
      <c r="I6" s="79" t="s">
        <v>123</v>
      </c>
      <c r="J6" s="84">
        <v>77.540000000000006</v>
      </c>
      <c r="K6" s="83">
        <f t="shared" ref="K6:K67" si="0">H6*J6</f>
        <v>224.78846000000001</v>
      </c>
    </row>
    <row r="7" spans="1:14" ht="101.25">
      <c r="A7" s="80">
        <v>3</v>
      </c>
      <c r="B7" s="79" t="s">
        <v>68</v>
      </c>
      <c r="C7" s="79"/>
      <c r="D7" s="79"/>
      <c r="E7" s="79"/>
      <c r="F7" s="79"/>
      <c r="G7" s="85"/>
      <c r="H7" s="82"/>
      <c r="I7" s="79"/>
      <c r="J7" s="83"/>
      <c r="K7" s="83"/>
    </row>
    <row r="8" spans="1:14">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6.25">
      <c r="A9" s="80">
        <v>4</v>
      </c>
      <c r="B9" s="77" t="s">
        <v>161</v>
      </c>
      <c r="C9" s="77"/>
      <c r="D9" s="77"/>
      <c r="E9" s="77"/>
      <c r="F9" s="77"/>
      <c r="G9" s="81"/>
      <c r="H9" s="83"/>
      <c r="I9" s="78"/>
      <c r="J9" s="83"/>
      <c r="K9" s="83"/>
    </row>
    <row r="10" spans="1:14">
      <c r="A10" s="80"/>
      <c r="B10" s="77"/>
      <c r="C10" s="77">
        <v>6</v>
      </c>
      <c r="D10" s="81">
        <v>1.2</v>
      </c>
      <c r="E10" s="81">
        <v>1.2</v>
      </c>
      <c r="F10" s="81"/>
      <c r="G10" s="81">
        <f>C10*D10*E10</f>
        <v>8.6399999999999988</v>
      </c>
      <c r="H10" s="82"/>
      <c r="I10" s="78"/>
      <c r="J10" s="83"/>
      <c r="K10" s="83"/>
    </row>
    <row r="11" spans="1:14">
      <c r="A11" s="80"/>
      <c r="B11" s="77"/>
      <c r="C11" s="77">
        <v>2</v>
      </c>
      <c r="D11" s="81">
        <v>2.5</v>
      </c>
      <c r="E11" s="81">
        <v>0.375</v>
      </c>
      <c r="F11" s="81"/>
      <c r="G11" s="81">
        <f>C11*D11*E11</f>
        <v>1.875</v>
      </c>
      <c r="H11" s="82"/>
      <c r="I11" s="78"/>
      <c r="J11" s="83"/>
      <c r="K11" s="83"/>
    </row>
    <row r="12" spans="1:14">
      <c r="A12" s="80"/>
      <c r="B12" s="77"/>
      <c r="C12" s="77">
        <v>1</v>
      </c>
      <c r="D12" s="81">
        <v>1</v>
      </c>
      <c r="E12" s="81">
        <v>0.375</v>
      </c>
      <c r="F12" s="81"/>
      <c r="G12" s="81">
        <f>C12*D12*E12</f>
        <v>0.375</v>
      </c>
      <c r="H12" s="83"/>
      <c r="I12" s="78"/>
      <c r="J12" s="83"/>
      <c r="K12" s="83"/>
    </row>
    <row r="13" spans="1:14">
      <c r="A13" s="80"/>
      <c r="B13" s="77"/>
      <c r="C13" s="77">
        <v>2</v>
      </c>
      <c r="D13" s="81">
        <v>1.5</v>
      </c>
      <c r="E13" s="81">
        <v>1</v>
      </c>
      <c r="F13" s="81"/>
      <c r="G13" s="81">
        <f>C13*D13*E13</f>
        <v>3</v>
      </c>
      <c r="H13" s="82"/>
      <c r="I13" s="79"/>
      <c r="J13" s="83"/>
      <c r="K13" s="83"/>
    </row>
    <row r="14" spans="1:14">
      <c r="A14" s="80"/>
      <c r="B14" s="77"/>
      <c r="C14" s="77">
        <v>1</v>
      </c>
      <c r="D14" s="81">
        <v>5.0999999999999996</v>
      </c>
      <c r="E14" s="81">
        <v>4.55</v>
      </c>
      <c r="F14" s="81"/>
      <c r="G14" s="81">
        <f>C14*D14*E14</f>
        <v>23.204999999999998</v>
      </c>
      <c r="H14" s="82">
        <v>37.1</v>
      </c>
      <c r="I14" s="78" t="s">
        <v>131</v>
      </c>
      <c r="J14" s="86">
        <v>266</v>
      </c>
      <c r="K14" s="83">
        <f t="shared" si="0"/>
        <v>9868.6</v>
      </c>
    </row>
    <row r="15" spans="1:14" ht="78.75">
      <c r="A15" s="80">
        <v>5</v>
      </c>
      <c r="B15" s="79" t="s">
        <v>182</v>
      </c>
      <c r="C15" s="79"/>
      <c r="D15" s="79"/>
      <c r="E15" s="79"/>
      <c r="F15" s="79"/>
      <c r="G15" s="85"/>
      <c r="H15" s="83"/>
      <c r="I15" s="78"/>
      <c r="J15" s="83"/>
      <c r="K15" s="83"/>
    </row>
    <row r="16" spans="1:14">
      <c r="A16" s="80"/>
      <c r="B16" s="79"/>
      <c r="C16" s="77">
        <v>6</v>
      </c>
      <c r="D16" s="81">
        <v>1.2</v>
      </c>
      <c r="E16" s="81">
        <v>1.2</v>
      </c>
      <c r="F16" s="81">
        <v>0.15</v>
      </c>
      <c r="G16" s="81">
        <f>C16*D16*E16*F16</f>
        <v>1.2959999999999998</v>
      </c>
      <c r="H16" s="82"/>
      <c r="I16" s="78"/>
      <c r="J16" s="83"/>
      <c r="K16" s="83"/>
    </row>
    <row r="17" spans="1:13" ht="22.5">
      <c r="A17" s="80"/>
      <c r="B17" s="79" t="s">
        <v>162</v>
      </c>
      <c r="C17" s="77"/>
      <c r="D17" s="81"/>
      <c r="E17" s="81"/>
      <c r="F17" s="81"/>
      <c r="G17" s="81">
        <v>0.67600000000000005</v>
      </c>
      <c r="H17" s="82"/>
      <c r="I17" s="78"/>
      <c r="J17" s="83"/>
      <c r="K17" s="83"/>
    </row>
    <row r="18" spans="1:13">
      <c r="A18" s="80"/>
      <c r="B18" s="79"/>
      <c r="C18" s="77">
        <v>6</v>
      </c>
      <c r="D18" s="81">
        <v>0.25</v>
      </c>
      <c r="E18" s="81">
        <v>0.25</v>
      </c>
      <c r="F18" s="81">
        <v>3.9</v>
      </c>
      <c r="G18" s="81">
        <f t="shared" ref="G18:G23" si="1">C18*D18*E18*F18</f>
        <v>1.4624999999999999</v>
      </c>
      <c r="H18" s="82"/>
      <c r="I18" s="78"/>
      <c r="J18" s="83"/>
      <c r="K18" s="83"/>
    </row>
    <row r="19" spans="1:13">
      <c r="A19" s="80"/>
      <c r="B19" s="79"/>
      <c r="C19" s="77">
        <v>4</v>
      </c>
      <c r="D19" s="81">
        <v>2.5249999999999999</v>
      </c>
      <c r="E19" s="81">
        <v>0.25</v>
      </c>
      <c r="F19" s="81">
        <v>0.25</v>
      </c>
      <c r="G19" s="81">
        <f t="shared" si="1"/>
        <v>0.63124999999999998</v>
      </c>
      <c r="H19" s="82"/>
      <c r="I19" s="78"/>
      <c r="J19" s="83"/>
      <c r="K19" s="83"/>
    </row>
    <row r="20" spans="1:13">
      <c r="A20" s="80"/>
      <c r="B20" s="79"/>
      <c r="C20" s="77">
        <v>3</v>
      </c>
      <c r="D20" s="81">
        <v>3</v>
      </c>
      <c r="E20" s="81">
        <v>0.25</v>
      </c>
      <c r="F20" s="81">
        <v>0.25</v>
      </c>
      <c r="G20" s="81">
        <f t="shared" si="1"/>
        <v>0.5625</v>
      </c>
      <c r="H20" s="82"/>
      <c r="I20" s="78"/>
      <c r="J20" s="83"/>
      <c r="K20" s="83"/>
    </row>
    <row r="21" spans="1:13">
      <c r="A21" s="80"/>
      <c r="B21" s="79"/>
      <c r="C21" s="77">
        <v>4</v>
      </c>
      <c r="D21" s="81">
        <v>2.5249999999999999</v>
      </c>
      <c r="E21" s="81">
        <v>0.25</v>
      </c>
      <c r="F21" s="81">
        <v>0.15</v>
      </c>
      <c r="G21" s="81">
        <f t="shared" si="1"/>
        <v>0.37874999999999998</v>
      </c>
      <c r="H21" s="82"/>
      <c r="I21" s="78"/>
      <c r="J21" s="83"/>
      <c r="K21" s="83"/>
    </row>
    <row r="22" spans="1:13">
      <c r="A22" s="80"/>
      <c r="B22" s="79"/>
      <c r="C22" s="77">
        <v>3</v>
      </c>
      <c r="D22" s="81">
        <v>3</v>
      </c>
      <c r="E22" s="81">
        <v>0.25</v>
      </c>
      <c r="F22" s="81">
        <v>0.15</v>
      </c>
      <c r="G22" s="81">
        <f t="shared" si="1"/>
        <v>0.33749999999999997</v>
      </c>
      <c r="H22" s="82"/>
      <c r="I22" s="79"/>
      <c r="J22" s="83"/>
      <c r="K22" s="83"/>
    </row>
    <row r="23" spans="1:1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90">
      <c r="A24" s="80">
        <v>6</v>
      </c>
      <c r="B24" s="77" t="s">
        <v>163</v>
      </c>
      <c r="C24" s="77"/>
      <c r="D24" s="77"/>
      <c r="E24" s="77"/>
      <c r="F24" s="77"/>
      <c r="G24" s="81"/>
      <c r="H24" s="82"/>
      <c r="I24" s="79"/>
      <c r="J24" s="83"/>
      <c r="K24" s="83"/>
    </row>
    <row r="25" spans="1:1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213.75">
      <c r="A26" s="80">
        <v>7</v>
      </c>
      <c r="B26" s="77" t="s">
        <v>124</v>
      </c>
      <c r="C26" s="77"/>
      <c r="D26" s="77"/>
      <c r="E26" s="77"/>
      <c r="F26" s="77"/>
      <c r="G26" s="81"/>
      <c r="H26" s="83"/>
      <c r="I26" s="78"/>
      <c r="J26" s="83"/>
      <c r="K26" s="83"/>
    </row>
    <row r="27" spans="1:13">
      <c r="A27" s="80"/>
      <c r="B27" s="77"/>
      <c r="C27" s="77">
        <v>2</v>
      </c>
      <c r="D27" s="81">
        <v>5.0999999999999996</v>
      </c>
      <c r="E27" s="81">
        <v>0.25</v>
      </c>
      <c r="F27" s="81"/>
      <c r="G27" s="81">
        <f>C27*D27*E27</f>
        <v>2.5499999999999998</v>
      </c>
      <c r="H27" s="82"/>
      <c r="I27" s="79"/>
      <c r="J27" s="83"/>
      <c r="K27" s="83"/>
    </row>
    <row r="28" spans="1:13">
      <c r="A28" s="80"/>
      <c r="B28" s="77"/>
      <c r="C28" s="77">
        <v>3</v>
      </c>
      <c r="D28" s="81">
        <v>4.55</v>
      </c>
      <c r="E28" s="81">
        <v>0.25</v>
      </c>
      <c r="F28" s="81"/>
      <c r="G28" s="81">
        <f>C28*D28*E28</f>
        <v>3.4124999999999996</v>
      </c>
      <c r="H28" s="82">
        <v>5.9630000000000001</v>
      </c>
      <c r="I28" s="78" t="s">
        <v>131</v>
      </c>
      <c r="J28" s="86">
        <v>173</v>
      </c>
      <c r="K28" s="83">
        <f t="shared" si="0"/>
        <v>1031.5989999999999</v>
      </c>
    </row>
    <row r="29" spans="1:13" ht="56.25">
      <c r="A29" s="80">
        <v>8</v>
      </c>
      <c r="B29" s="77" t="s">
        <v>164</v>
      </c>
      <c r="C29" s="77"/>
      <c r="D29" s="77"/>
      <c r="E29" s="77"/>
      <c r="F29" s="77"/>
      <c r="G29" s="81"/>
      <c r="H29" s="83"/>
      <c r="I29" s="78"/>
      <c r="J29" s="83"/>
      <c r="K29" s="83"/>
    </row>
    <row r="30" spans="1:13">
      <c r="A30" s="80"/>
      <c r="B30" s="77"/>
      <c r="C30" s="77">
        <v>5</v>
      </c>
      <c r="D30" s="81">
        <v>1.2</v>
      </c>
      <c r="E30" s="81">
        <v>3</v>
      </c>
      <c r="F30" s="81"/>
      <c r="G30" s="81">
        <f>C30*D30*E30</f>
        <v>18</v>
      </c>
      <c r="H30" s="82"/>
      <c r="I30" s="79"/>
      <c r="J30" s="83"/>
      <c r="K30" s="83"/>
    </row>
    <row r="31" spans="1:13">
      <c r="A31" s="80"/>
      <c r="B31" s="77"/>
      <c r="C31" s="77">
        <v>3</v>
      </c>
      <c r="D31" s="81">
        <v>1</v>
      </c>
      <c r="E31" s="81">
        <v>3</v>
      </c>
      <c r="F31" s="81"/>
      <c r="G31" s="81">
        <f>C31*D31*E31</f>
        <v>9</v>
      </c>
      <c r="H31" s="82">
        <v>27</v>
      </c>
      <c r="I31" s="78" t="s">
        <v>131</v>
      </c>
      <c r="J31" s="86">
        <v>584.53</v>
      </c>
      <c r="K31" s="83">
        <f t="shared" si="0"/>
        <v>15782.31</v>
      </c>
    </row>
    <row r="32" spans="1:13" ht="56.25">
      <c r="A32" s="80">
        <v>9</v>
      </c>
      <c r="B32" s="77" t="s">
        <v>8</v>
      </c>
      <c r="C32" s="77"/>
      <c r="D32" s="77"/>
      <c r="E32" s="77"/>
      <c r="F32" s="77"/>
      <c r="G32" s="81"/>
      <c r="H32" s="83"/>
      <c r="I32" s="78"/>
      <c r="J32" s="83"/>
      <c r="K32" s="83"/>
    </row>
    <row r="33" spans="1:11">
      <c r="A33" s="80"/>
      <c r="B33" s="77"/>
      <c r="C33" s="77">
        <v>1</v>
      </c>
      <c r="D33" s="81">
        <v>5.0999999999999996</v>
      </c>
      <c r="E33" s="81">
        <v>4.55</v>
      </c>
      <c r="F33" s="81"/>
      <c r="G33" s="81">
        <f>C33*D33*E33</f>
        <v>23.204999999999998</v>
      </c>
      <c r="H33" s="82">
        <v>23.21</v>
      </c>
      <c r="I33" s="78" t="s">
        <v>131</v>
      </c>
      <c r="J33" s="84">
        <v>24</v>
      </c>
      <c r="K33" s="83">
        <f t="shared" si="0"/>
        <v>557.04</v>
      </c>
    </row>
    <row r="34" spans="1:11" ht="146.25">
      <c r="A34" s="80">
        <v>10</v>
      </c>
      <c r="B34" s="79" t="s">
        <v>165</v>
      </c>
      <c r="C34" s="79"/>
      <c r="D34" s="79"/>
      <c r="E34" s="79"/>
      <c r="F34" s="79"/>
      <c r="G34" s="85"/>
      <c r="H34" s="83"/>
      <c r="I34" s="78"/>
      <c r="J34" s="83"/>
      <c r="K34" s="83"/>
    </row>
    <row r="35" spans="1:11">
      <c r="A35" s="80"/>
      <c r="B35" s="79"/>
      <c r="C35" s="77">
        <v>4</v>
      </c>
      <c r="D35" s="81">
        <v>5.0999999999999996</v>
      </c>
      <c r="E35" s="81">
        <v>0.25</v>
      </c>
      <c r="F35" s="81"/>
      <c r="G35" s="81">
        <f>C35*D35*E35</f>
        <v>5.0999999999999996</v>
      </c>
      <c r="H35" s="83"/>
      <c r="I35" s="78"/>
      <c r="J35" s="83"/>
      <c r="K35" s="83"/>
    </row>
    <row r="36" spans="1:11">
      <c r="A36" s="80"/>
      <c r="B36" s="79"/>
      <c r="C36" s="77">
        <v>6</v>
      </c>
      <c r="D36" s="81">
        <v>4.55</v>
      </c>
      <c r="E36" s="81">
        <v>0.25</v>
      </c>
      <c r="F36" s="81"/>
      <c r="G36" s="81">
        <f>C36*D36*E36</f>
        <v>6.8249999999999993</v>
      </c>
      <c r="H36" s="82"/>
      <c r="I36" s="79"/>
      <c r="J36" s="83"/>
      <c r="K36" s="83"/>
    </row>
    <row r="37" spans="1:11">
      <c r="A37" s="80"/>
      <c r="B37" s="79"/>
      <c r="C37" s="77">
        <v>24</v>
      </c>
      <c r="D37" s="81">
        <v>1.2</v>
      </c>
      <c r="E37" s="81">
        <v>0.15</v>
      </c>
      <c r="F37" s="81"/>
      <c r="G37" s="81">
        <f>C37*D37*E37</f>
        <v>4.3199999999999994</v>
      </c>
      <c r="H37" s="82">
        <v>16.25</v>
      </c>
      <c r="I37" s="78" t="s">
        <v>131</v>
      </c>
      <c r="J37" s="86">
        <v>205</v>
      </c>
      <c r="K37" s="83">
        <f t="shared" si="0"/>
        <v>3331.25</v>
      </c>
    </row>
    <row r="38" spans="1:11" ht="168.75">
      <c r="A38" s="80">
        <v>11</v>
      </c>
      <c r="B38" s="79" t="s">
        <v>167</v>
      </c>
      <c r="C38" s="79"/>
      <c r="D38" s="79"/>
      <c r="E38" s="79"/>
      <c r="F38" s="79"/>
      <c r="G38" s="85"/>
      <c r="H38" s="83"/>
      <c r="I38" s="78"/>
      <c r="J38" s="83"/>
      <c r="K38" s="83"/>
    </row>
    <row r="39" spans="1:11">
      <c r="A39" s="80"/>
      <c r="B39" s="79"/>
      <c r="C39" s="77">
        <v>1</v>
      </c>
      <c r="D39" s="81">
        <v>5.0999999999999996</v>
      </c>
      <c r="E39" s="81">
        <v>4.55</v>
      </c>
      <c r="F39" s="81"/>
      <c r="G39" s="81">
        <f t="shared" ref="G39:G44" si="2">C39*D39*E39</f>
        <v>23.204999999999998</v>
      </c>
      <c r="H39" s="82"/>
      <c r="I39" s="78"/>
      <c r="J39" s="83"/>
      <c r="K39" s="83"/>
    </row>
    <row r="40" spans="1:11">
      <c r="A40" s="80"/>
      <c r="B40" s="79"/>
      <c r="C40" s="77">
        <v>2</v>
      </c>
      <c r="D40" s="81">
        <v>5.0999999999999996</v>
      </c>
      <c r="E40" s="81">
        <v>0.125</v>
      </c>
      <c r="F40" s="81"/>
      <c r="G40" s="81">
        <f t="shared" si="2"/>
        <v>1.2749999999999999</v>
      </c>
      <c r="H40" s="82"/>
      <c r="I40" s="78"/>
      <c r="J40" s="83"/>
      <c r="K40" s="83"/>
    </row>
    <row r="41" spans="1:11">
      <c r="A41" s="80"/>
      <c r="B41" s="79"/>
      <c r="C41" s="77">
        <v>2</v>
      </c>
      <c r="D41" s="81">
        <v>4.55</v>
      </c>
      <c r="E41" s="81">
        <v>0.125</v>
      </c>
      <c r="F41" s="81"/>
      <c r="G41" s="81">
        <f t="shared" si="2"/>
        <v>1.1375</v>
      </c>
      <c r="H41" s="83"/>
      <c r="I41" s="78"/>
      <c r="J41" s="83"/>
      <c r="K41" s="83"/>
    </row>
    <row r="42" spans="1:11">
      <c r="A42" s="80"/>
      <c r="B42" s="79"/>
      <c r="C42" s="77">
        <v>6</v>
      </c>
      <c r="D42" s="81">
        <v>0.55000000000000004</v>
      </c>
      <c r="E42" s="81">
        <v>3</v>
      </c>
      <c r="F42" s="81"/>
      <c r="G42" s="81">
        <f t="shared" si="2"/>
        <v>9.9</v>
      </c>
      <c r="H42" s="82"/>
      <c r="I42" s="79"/>
      <c r="J42" s="83"/>
      <c r="K42" s="83"/>
    </row>
    <row r="43" spans="1:11">
      <c r="A43" s="80"/>
      <c r="B43" s="79"/>
      <c r="C43" s="77">
        <v>4</v>
      </c>
      <c r="D43" s="81">
        <v>7.7</v>
      </c>
      <c r="E43" s="81">
        <v>0.125</v>
      </c>
      <c r="F43" s="81"/>
      <c r="G43" s="81">
        <f t="shared" si="2"/>
        <v>3.85</v>
      </c>
      <c r="H43" s="82"/>
      <c r="I43" s="79"/>
      <c r="J43" s="83"/>
      <c r="K43" s="83"/>
    </row>
    <row r="44" spans="1:11">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80">
      <c r="A45" s="80">
        <v>12</v>
      </c>
      <c r="B45" s="79" t="s">
        <v>166</v>
      </c>
      <c r="C45" s="79"/>
      <c r="D45" s="79"/>
      <c r="E45" s="79"/>
      <c r="F45" s="79"/>
      <c r="G45" s="85"/>
      <c r="H45" s="83"/>
      <c r="I45" s="79"/>
      <c r="J45" s="83"/>
      <c r="K45" s="83"/>
    </row>
    <row r="46" spans="1:11">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213.75">
      <c r="A47" s="80">
        <v>13</v>
      </c>
      <c r="B47" s="87" t="s">
        <v>177</v>
      </c>
      <c r="C47" s="79"/>
      <c r="D47" s="79"/>
      <c r="E47" s="79"/>
      <c r="F47" s="79"/>
      <c r="G47" s="85"/>
      <c r="H47" s="82">
        <v>0.78600000000000003</v>
      </c>
      <c r="I47" s="78" t="s">
        <v>132</v>
      </c>
      <c r="J47" s="86">
        <v>54439.07</v>
      </c>
      <c r="K47" s="83">
        <f t="shared" si="0"/>
        <v>42789.109020000004</v>
      </c>
    </row>
    <row r="48" spans="1:11" ht="157.5">
      <c r="A48" s="80">
        <v>14</v>
      </c>
      <c r="B48" s="87" t="s">
        <v>168</v>
      </c>
      <c r="C48" s="79"/>
      <c r="D48" s="79"/>
      <c r="E48" s="79"/>
      <c r="F48" s="79"/>
      <c r="G48" s="85"/>
      <c r="H48" s="83"/>
      <c r="I48" s="78"/>
      <c r="J48" s="83"/>
      <c r="K48" s="83"/>
    </row>
    <row r="49" spans="1:11">
      <c r="A49" s="80"/>
      <c r="B49" s="79"/>
      <c r="C49" s="77">
        <v>2</v>
      </c>
      <c r="D49" s="81">
        <v>2.1</v>
      </c>
      <c r="E49" s="81">
        <v>1</v>
      </c>
      <c r="F49" s="81"/>
      <c r="G49" s="81">
        <f>C49*D49*E49</f>
        <v>4.2</v>
      </c>
      <c r="H49" s="82">
        <v>4.2</v>
      </c>
      <c r="I49" s="78" t="s">
        <v>131</v>
      </c>
      <c r="J49" s="86">
        <v>4330</v>
      </c>
      <c r="K49" s="83">
        <f t="shared" si="0"/>
        <v>18186</v>
      </c>
    </row>
    <row r="50" spans="1:11" ht="56.25">
      <c r="A50" s="80">
        <v>15</v>
      </c>
      <c r="B50" s="88" t="s">
        <v>69</v>
      </c>
      <c r="C50" s="89"/>
      <c r="D50" s="89"/>
      <c r="E50" s="89"/>
      <c r="F50" s="89"/>
      <c r="G50" s="90"/>
      <c r="H50" s="82"/>
      <c r="I50" s="79"/>
      <c r="J50" s="83"/>
      <c r="K50" s="83"/>
    </row>
    <row r="51" spans="1:11">
      <c r="A51" s="91"/>
      <c r="B51" s="92"/>
      <c r="C51" s="77">
        <v>2</v>
      </c>
      <c r="D51" s="81">
        <v>5.0999999999999996</v>
      </c>
      <c r="E51" s="81">
        <v>0.25</v>
      </c>
      <c r="F51" s="81">
        <v>0.6</v>
      </c>
      <c r="G51" s="81">
        <f>C51*D51*E51*F51</f>
        <v>1.5299999999999998</v>
      </c>
      <c r="H51" s="82"/>
      <c r="I51" s="78"/>
      <c r="J51" s="83"/>
      <c r="K51" s="83"/>
    </row>
    <row r="52" spans="1:11">
      <c r="A52" s="91"/>
      <c r="B52" s="92"/>
      <c r="C52" s="77">
        <v>3</v>
      </c>
      <c r="D52" s="81">
        <v>4.55</v>
      </c>
      <c r="E52" s="81">
        <v>0.25</v>
      </c>
      <c r="F52" s="81">
        <v>0.6</v>
      </c>
      <c r="G52" s="81">
        <f>C52*D52*E52*F52</f>
        <v>2.0474999999999999</v>
      </c>
      <c r="H52" s="82"/>
      <c r="I52" s="78"/>
      <c r="J52" s="83"/>
      <c r="K52" s="83"/>
    </row>
    <row r="53" spans="1:11">
      <c r="A53" s="91"/>
      <c r="B53" s="92"/>
      <c r="C53" s="77">
        <v>2</v>
      </c>
      <c r="D53" s="81">
        <v>2.5</v>
      </c>
      <c r="E53" s="81">
        <v>0.25</v>
      </c>
      <c r="F53" s="81">
        <v>0.6</v>
      </c>
      <c r="G53" s="81">
        <f>C53*D53*E53*F53</f>
        <v>0.75</v>
      </c>
      <c r="H53" s="82"/>
      <c r="I53" s="79"/>
      <c r="J53" s="83"/>
      <c r="K53" s="83"/>
    </row>
    <row r="54" spans="1:11">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6.25">
      <c r="A55" s="91">
        <v>16</v>
      </c>
      <c r="B55" s="93" t="s">
        <v>175</v>
      </c>
      <c r="C55" s="92"/>
      <c r="D55" s="92"/>
      <c r="E55" s="92"/>
      <c r="F55" s="92"/>
      <c r="G55" s="94"/>
      <c r="H55" s="95"/>
      <c r="I55" s="96"/>
      <c r="J55" s="95"/>
      <c r="K55" s="83"/>
    </row>
    <row r="56" spans="1:11">
      <c r="A56" s="97"/>
      <c r="B56" s="98"/>
      <c r="C56" s="77">
        <v>2</v>
      </c>
      <c r="D56" s="81">
        <v>5.0999999999999996</v>
      </c>
      <c r="E56" s="81">
        <v>0.25</v>
      </c>
      <c r="F56" s="81">
        <v>3</v>
      </c>
      <c r="G56" s="81">
        <f>C56*D56*E56*F56</f>
        <v>7.6499999999999995</v>
      </c>
      <c r="H56" s="82"/>
      <c r="I56" s="79"/>
      <c r="J56" s="83"/>
      <c r="K56" s="83"/>
    </row>
    <row r="57" spans="1:11">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3.75">
      <c r="A58" s="99">
        <v>17</v>
      </c>
      <c r="B58" s="101" t="s">
        <v>73</v>
      </c>
      <c r="C58" s="101"/>
      <c r="D58" s="101"/>
      <c r="E58" s="101"/>
      <c r="F58" s="101"/>
      <c r="G58" s="102"/>
      <c r="H58" s="103">
        <v>23.21</v>
      </c>
      <c r="I58" s="105" t="s">
        <v>131</v>
      </c>
      <c r="J58" s="104">
        <v>21</v>
      </c>
      <c r="K58" s="83">
        <f t="shared" si="0"/>
        <v>487.41</v>
      </c>
    </row>
    <row r="59" spans="1:11" ht="123.75">
      <c r="A59" s="106">
        <v>18</v>
      </c>
      <c r="B59" s="107" t="s">
        <v>169</v>
      </c>
      <c r="C59" s="107"/>
      <c r="D59" s="107"/>
      <c r="E59" s="107"/>
      <c r="F59" s="107"/>
      <c r="G59" s="108"/>
      <c r="H59" s="109"/>
      <c r="I59" s="110"/>
      <c r="J59" s="109"/>
      <c r="K59" s="83"/>
    </row>
    <row r="60" spans="1:11">
      <c r="A60" s="106"/>
      <c r="B60" s="107"/>
      <c r="C60" s="77">
        <v>2</v>
      </c>
      <c r="D60" s="81">
        <v>5.0999999999999996</v>
      </c>
      <c r="E60" s="81">
        <v>3.75</v>
      </c>
      <c r="F60" s="81"/>
      <c r="G60" s="81">
        <f t="shared" ref="G60:G65" si="3">C60*D60*E60</f>
        <v>38.25</v>
      </c>
      <c r="H60" s="109"/>
      <c r="I60" s="110"/>
      <c r="J60" s="109"/>
      <c r="K60" s="83"/>
    </row>
    <row r="61" spans="1:11">
      <c r="A61" s="106"/>
      <c r="B61" s="107"/>
      <c r="C61" s="77">
        <v>2</v>
      </c>
      <c r="D61" s="81">
        <v>4.55</v>
      </c>
      <c r="E61" s="81">
        <v>3.75</v>
      </c>
      <c r="F61" s="81"/>
      <c r="G61" s="81">
        <f t="shared" si="3"/>
        <v>34.125</v>
      </c>
      <c r="H61" s="109"/>
      <c r="I61" s="110"/>
      <c r="J61" s="109"/>
      <c r="K61" s="83"/>
    </row>
    <row r="62" spans="1:11">
      <c r="A62" s="106"/>
      <c r="B62" s="107"/>
      <c r="C62" s="77">
        <v>2</v>
      </c>
      <c r="D62" s="81">
        <v>4.55</v>
      </c>
      <c r="E62" s="81">
        <v>3</v>
      </c>
      <c r="F62" s="81"/>
      <c r="G62" s="81">
        <f t="shared" si="3"/>
        <v>27.299999999999997</v>
      </c>
      <c r="H62" s="83"/>
      <c r="I62" s="78"/>
      <c r="J62" s="83"/>
      <c r="K62" s="83"/>
    </row>
    <row r="63" spans="1:11">
      <c r="A63" s="106"/>
      <c r="B63" s="107"/>
      <c r="C63" s="77">
        <v>2</v>
      </c>
      <c r="D63" s="81">
        <v>5.0999999999999996</v>
      </c>
      <c r="E63" s="81">
        <v>3</v>
      </c>
      <c r="F63" s="81"/>
      <c r="G63" s="81">
        <f t="shared" si="3"/>
        <v>30.599999999999998</v>
      </c>
      <c r="H63" s="82"/>
      <c r="I63" s="79"/>
      <c r="J63" s="83"/>
      <c r="K63" s="83"/>
    </row>
    <row r="64" spans="1:11">
      <c r="A64" s="106"/>
      <c r="B64" s="107"/>
      <c r="C64" s="77">
        <v>6</v>
      </c>
      <c r="D64" s="81">
        <v>1</v>
      </c>
      <c r="E64" s="81">
        <v>3</v>
      </c>
      <c r="F64" s="81"/>
      <c r="G64" s="81">
        <f t="shared" si="3"/>
        <v>18</v>
      </c>
      <c r="H64" s="82"/>
      <c r="I64" s="79"/>
      <c r="J64" s="83"/>
      <c r="K64" s="83"/>
    </row>
    <row r="65" spans="1:11">
      <c r="A65" s="106"/>
      <c r="B65" s="107"/>
      <c r="C65" s="77">
        <v>10</v>
      </c>
      <c r="D65" s="81">
        <v>1.2</v>
      </c>
      <c r="E65" s="81">
        <v>3</v>
      </c>
      <c r="F65" s="81"/>
      <c r="G65" s="81">
        <f t="shared" si="3"/>
        <v>36</v>
      </c>
      <c r="H65" s="82">
        <v>184.28</v>
      </c>
      <c r="I65" s="78" t="s">
        <v>131</v>
      </c>
      <c r="J65" s="86">
        <v>132.55000000000001</v>
      </c>
      <c r="K65" s="83">
        <f t="shared" si="0"/>
        <v>24426.314000000002</v>
      </c>
    </row>
    <row r="66" spans="1:11" ht="123.75">
      <c r="A66" s="80">
        <v>19</v>
      </c>
      <c r="B66" s="79" t="s">
        <v>170</v>
      </c>
      <c r="C66" s="79"/>
      <c r="D66" s="79"/>
      <c r="E66" s="79"/>
      <c r="F66" s="79"/>
      <c r="G66" s="85"/>
      <c r="H66" s="83"/>
      <c r="I66" s="78"/>
      <c r="J66" s="83"/>
      <c r="K66" s="83"/>
    </row>
    <row r="67" spans="1:11">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6.25">
      <c r="A68" s="80">
        <v>20</v>
      </c>
      <c r="B68" s="79" t="s">
        <v>171</v>
      </c>
      <c r="C68" s="79"/>
      <c r="D68" s="79"/>
      <c r="E68" s="79"/>
      <c r="F68" s="79"/>
      <c r="G68" s="85"/>
      <c r="H68" s="83"/>
      <c r="I68" s="78"/>
      <c r="J68" s="83"/>
      <c r="K68" s="83"/>
    </row>
    <row r="69" spans="1:11">
      <c r="A69" s="80"/>
      <c r="B69" s="79"/>
      <c r="C69" s="77">
        <v>2</v>
      </c>
      <c r="D69" s="81">
        <v>5.0999999999999996</v>
      </c>
      <c r="E69" s="81">
        <v>0.75</v>
      </c>
      <c r="F69" s="81"/>
      <c r="G69" s="81">
        <f>C69*D69*E69</f>
        <v>7.6499999999999995</v>
      </c>
      <c r="H69" s="82"/>
      <c r="I69" s="79"/>
      <c r="J69" s="83"/>
      <c r="K69" s="83"/>
    </row>
    <row r="70" spans="1:11">
      <c r="A70" s="80"/>
      <c r="B70" s="79"/>
      <c r="C70" s="77">
        <v>2</v>
      </c>
      <c r="D70" s="81">
        <v>4.55</v>
      </c>
      <c r="E70" s="81">
        <v>0.75</v>
      </c>
      <c r="F70" s="81"/>
      <c r="G70" s="81">
        <f>C70*D70*E70</f>
        <v>6.8249999999999993</v>
      </c>
      <c r="H70" s="82">
        <v>14.48</v>
      </c>
      <c r="I70" s="78" t="s">
        <v>131</v>
      </c>
      <c r="J70" s="86">
        <v>32.76</v>
      </c>
      <c r="K70" s="83">
        <f t="shared" ref="K70:K133" si="4">H70*J70</f>
        <v>474.3648</v>
      </c>
    </row>
    <row r="71" spans="1:11" ht="135">
      <c r="A71" s="80">
        <v>21</v>
      </c>
      <c r="B71" s="79" t="s">
        <v>172</v>
      </c>
      <c r="C71" s="79"/>
      <c r="D71" s="79"/>
      <c r="E71" s="79"/>
      <c r="F71" s="79"/>
      <c r="G71" s="85"/>
      <c r="H71" s="83"/>
      <c r="I71" s="78"/>
      <c r="J71" s="83"/>
      <c r="K71" s="83"/>
    </row>
    <row r="72" spans="1:11">
      <c r="A72" s="80"/>
      <c r="B72" s="79"/>
      <c r="C72" s="79">
        <v>8</v>
      </c>
      <c r="D72" s="111">
        <v>2.1</v>
      </c>
      <c r="E72" s="79"/>
      <c r="F72" s="79"/>
      <c r="G72" s="85">
        <v>16.8</v>
      </c>
      <c r="H72" s="83"/>
      <c r="I72" s="78"/>
      <c r="J72" s="83"/>
      <c r="K72" s="83"/>
    </row>
    <row r="73" spans="1:11">
      <c r="A73" s="80"/>
      <c r="B73" s="79"/>
      <c r="C73" s="79">
        <v>4</v>
      </c>
      <c r="D73" s="79">
        <v>0.75</v>
      </c>
      <c r="E73" s="79"/>
      <c r="F73" s="79"/>
      <c r="G73" s="85">
        <v>3</v>
      </c>
      <c r="H73" s="83">
        <v>19.8</v>
      </c>
      <c r="I73" s="78" t="s">
        <v>135</v>
      </c>
      <c r="J73" s="86">
        <v>497</v>
      </c>
      <c r="K73" s="83">
        <f t="shared" si="4"/>
        <v>9840.6</v>
      </c>
    </row>
    <row r="74" spans="1:11" ht="123.75">
      <c r="A74" s="80">
        <v>22</v>
      </c>
      <c r="B74" s="79" t="s">
        <v>173</v>
      </c>
      <c r="C74" s="79"/>
      <c r="D74" s="79"/>
      <c r="E74" s="79"/>
      <c r="F74" s="79"/>
      <c r="G74" s="85"/>
      <c r="H74" s="83"/>
      <c r="I74" s="78"/>
      <c r="J74" s="83"/>
      <c r="K74" s="83"/>
    </row>
    <row r="75" spans="1:11">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8.75">
      <c r="A76" s="80">
        <v>23</v>
      </c>
      <c r="B76" s="79" t="s">
        <v>74</v>
      </c>
      <c r="C76" s="79"/>
      <c r="D76" s="79"/>
      <c r="E76" s="79"/>
      <c r="F76" s="79"/>
      <c r="G76" s="85"/>
      <c r="H76" s="83">
        <v>5</v>
      </c>
      <c r="I76" s="78" t="s">
        <v>14</v>
      </c>
      <c r="J76" s="86">
        <v>84</v>
      </c>
      <c r="K76" s="83">
        <f t="shared" si="4"/>
        <v>420</v>
      </c>
    </row>
    <row r="77" spans="1:11" ht="67.5">
      <c r="A77" s="80">
        <v>24</v>
      </c>
      <c r="B77" s="79" t="s">
        <v>75</v>
      </c>
      <c r="C77" s="79"/>
      <c r="D77" s="79"/>
      <c r="E77" s="79"/>
      <c r="F77" s="79"/>
      <c r="G77" s="85"/>
      <c r="H77" s="83">
        <v>15</v>
      </c>
      <c r="I77" s="78" t="s">
        <v>14</v>
      </c>
      <c r="J77" s="86">
        <v>66</v>
      </c>
      <c r="K77" s="83">
        <f t="shared" si="4"/>
        <v>990</v>
      </c>
    </row>
    <row r="78" spans="1:11" ht="78.75">
      <c r="A78" s="80">
        <v>25</v>
      </c>
      <c r="B78" s="79" t="s">
        <v>76</v>
      </c>
      <c r="C78" s="79"/>
      <c r="D78" s="79"/>
      <c r="E78" s="79"/>
      <c r="F78" s="79"/>
      <c r="G78" s="85"/>
      <c r="H78" s="83">
        <v>10</v>
      </c>
      <c r="I78" s="78" t="s">
        <v>14</v>
      </c>
      <c r="J78" s="86">
        <v>87</v>
      </c>
      <c r="K78" s="83">
        <f t="shared" si="4"/>
        <v>870</v>
      </c>
    </row>
    <row r="79" spans="1:11" ht="67.5">
      <c r="A79" s="80">
        <v>26</v>
      </c>
      <c r="B79" s="79" t="s">
        <v>77</v>
      </c>
      <c r="C79" s="79"/>
      <c r="D79" s="79"/>
      <c r="E79" s="79"/>
      <c r="F79" s="79"/>
      <c r="G79" s="85"/>
      <c r="H79" s="83">
        <v>5</v>
      </c>
      <c r="I79" s="78" t="s">
        <v>14</v>
      </c>
      <c r="J79" s="86">
        <v>159</v>
      </c>
      <c r="K79" s="83">
        <f t="shared" si="4"/>
        <v>795</v>
      </c>
    </row>
    <row r="80" spans="1:11" ht="146.25">
      <c r="A80" s="80">
        <v>27</v>
      </c>
      <c r="B80" s="77" t="s">
        <v>125</v>
      </c>
      <c r="C80" s="77"/>
      <c r="D80" s="77"/>
      <c r="E80" s="77"/>
      <c r="F80" s="77"/>
      <c r="G80" s="81"/>
      <c r="H80" s="83">
        <v>4</v>
      </c>
      <c r="I80" s="78" t="s">
        <v>61</v>
      </c>
      <c r="J80" s="86">
        <v>453</v>
      </c>
      <c r="K80" s="83">
        <f t="shared" si="4"/>
        <v>1812</v>
      </c>
    </row>
    <row r="81" spans="1:11" ht="78.75">
      <c r="A81" s="80">
        <v>28</v>
      </c>
      <c r="B81" s="79" t="s">
        <v>126</v>
      </c>
      <c r="C81" s="79"/>
      <c r="D81" s="79"/>
      <c r="E81" s="79"/>
      <c r="F81" s="79"/>
      <c r="G81" s="85"/>
      <c r="H81" s="83">
        <v>207.5</v>
      </c>
      <c r="I81" s="78" t="s">
        <v>131</v>
      </c>
      <c r="J81" s="86">
        <v>122</v>
      </c>
      <c r="K81" s="83">
        <f t="shared" si="4"/>
        <v>25315</v>
      </c>
    </row>
    <row r="82" spans="1:11" ht="135">
      <c r="A82" s="80">
        <v>29</v>
      </c>
      <c r="B82" s="77" t="s">
        <v>128</v>
      </c>
      <c r="C82" s="77"/>
      <c r="D82" s="77"/>
      <c r="E82" s="77"/>
      <c r="F82" s="77"/>
      <c r="G82" s="81"/>
      <c r="H82" s="83">
        <v>52.68</v>
      </c>
      <c r="I82" s="78" t="s">
        <v>62</v>
      </c>
      <c r="J82" s="86">
        <v>44.2</v>
      </c>
      <c r="K82" s="83">
        <f t="shared" si="4"/>
        <v>2328.4560000000001</v>
      </c>
    </row>
    <row r="83" spans="1:11" ht="56.25">
      <c r="A83" s="80">
        <v>30</v>
      </c>
      <c r="B83" s="77" t="s">
        <v>63</v>
      </c>
      <c r="C83" s="77"/>
      <c r="D83" s="77"/>
      <c r="E83" s="77"/>
      <c r="F83" s="77"/>
      <c r="G83" s="81"/>
      <c r="H83" s="83">
        <v>52.68</v>
      </c>
      <c r="I83" s="78" t="s">
        <v>62</v>
      </c>
      <c r="J83" s="86">
        <v>49</v>
      </c>
      <c r="K83" s="83">
        <f t="shared" si="4"/>
        <v>2581.3200000000002</v>
      </c>
    </row>
    <row r="84" spans="1:11" ht="123.75">
      <c r="A84" s="80">
        <v>31</v>
      </c>
      <c r="B84" s="77" t="s">
        <v>129</v>
      </c>
      <c r="C84" s="77"/>
      <c r="D84" s="77"/>
      <c r="E84" s="77"/>
      <c r="F84" s="77"/>
      <c r="G84" s="81"/>
      <c r="H84" s="83">
        <v>72.39</v>
      </c>
      <c r="I84" s="78" t="s">
        <v>62</v>
      </c>
      <c r="J84" s="86">
        <v>45.1</v>
      </c>
      <c r="K84" s="83">
        <f t="shared" si="4"/>
        <v>3264.7890000000002</v>
      </c>
    </row>
    <row r="85" spans="1:11" ht="123.75">
      <c r="A85" s="80">
        <v>32</v>
      </c>
      <c r="B85" s="77" t="s">
        <v>130</v>
      </c>
      <c r="C85" s="77"/>
      <c r="D85" s="77"/>
      <c r="E85" s="77"/>
      <c r="F85" s="77"/>
      <c r="G85" s="81"/>
      <c r="H85" s="83">
        <v>72.39</v>
      </c>
      <c r="I85" s="78" t="s">
        <v>62</v>
      </c>
      <c r="J85" s="86">
        <v>67</v>
      </c>
      <c r="K85" s="83">
        <f t="shared" si="4"/>
        <v>4850.13</v>
      </c>
    </row>
    <row r="86" spans="1:11" ht="67.5">
      <c r="A86" s="80">
        <v>33</v>
      </c>
      <c r="B86" s="79" t="s">
        <v>78</v>
      </c>
      <c r="C86" s="79"/>
      <c r="D86" s="79"/>
      <c r="E86" s="79"/>
      <c r="F86" s="79"/>
      <c r="G86" s="85"/>
      <c r="H86" s="83">
        <v>6.35</v>
      </c>
      <c r="I86" s="78" t="s">
        <v>131</v>
      </c>
      <c r="J86" s="86">
        <v>38</v>
      </c>
      <c r="K86" s="83">
        <f t="shared" si="4"/>
        <v>241.29999999999998</v>
      </c>
    </row>
    <row r="87" spans="1:11" ht="123.75">
      <c r="A87" s="80">
        <v>34</v>
      </c>
      <c r="B87" s="79" t="s">
        <v>79</v>
      </c>
      <c r="C87" s="79"/>
      <c r="D87" s="79"/>
      <c r="E87" s="79"/>
      <c r="F87" s="79"/>
      <c r="G87" s="85"/>
      <c r="H87" s="83">
        <v>6.35</v>
      </c>
      <c r="I87" s="78" t="s">
        <v>131</v>
      </c>
      <c r="J87" s="86">
        <v>81</v>
      </c>
      <c r="K87" s="83">
        <f t="shared" si="4"/>
        <v>514.35</v>
      </c>
    </row>
    <row r="88" spans="1:11" ht="146.25">
      <c r="A88" s="80">
        <v>35</v>
      </c>
      <c r="B88" s="79" t="s">
        <v>119</v>
      </c>
      <c r="C88" s="79"/>
      <c r="D88" s="79"/>
      <c r="E88" s="79"/>
      <c r="F88" s="79"/>
      <c r="G88" s="85"/>
      <c r="H88" s="82">
        <v>0.51600000000000001</v>
      </c>
      <c r="I88" s="78" t="s">
        <v>134</v>
      </c>
      <c r="J88" s="86">
        <v>9888</v>
      </c>
      <c r="K88" s="83">
        <f t="shared" si="4"/>
        <v>5102.2080000000005</v>
      </c>
    </row>
    <row r="89" spans="1:11" ht="67.5">
      <c r="A89" s="80">
        <v>36</v>
      </c>
      <c r="B89" s="79" t="s">
        <v>80</v>
      </c>
      <c r="C89" s="79"/>
      <c r="D89" s="79"/>
      <c r="E89" s="79"/>
      <c r="F89" s="79"/>
      <c r="G89" s="85"/>
      <c r="H89" s="83">
        <v>5.16</v>
      </c>
      <c r="I89" s="78" t="s">
        <v>131</v>
      </c>
      <c r="J89" s="86">
        <v>29</v>
      </c>
      <c r="K89" s="83">
        <f t="shared" si="4"/>
        <v>149.64000000000001</v>
      </c>
    </row>
    <row r="90" spans="1:11" ht="101.25">
      <c r="A90" s="80">
        <v>37</v>
      </c>
      <c r="B90" s="79" t="s">
        <v>81</v>
      </c>
      <c r="C90" s="79"/>
      <c r="D90" s="79"/>
      <c r="E90" s="79"/>
      <c r="F90" s="79"/>
      <c r="G90" s="85"/>
      <c r="H90" s="83">
        <v>5.16</v>
      </c>
      <c r="I90" s="78" t="s">
        <v>131</v>
      </c>
      <c r="J90" s="86">
        <v>79</v>
      </c>
      <c r="K90" s="83">
        <f t="shared" si="4"/>
        <v>407.64</v>
      </c>
    </row>
    <row r="91" spans="1:11" ht="315">
      <c r="A91" s="80">
        <v>38</v>
      </c>
      <c r="B91" s="87" t="s">
        <v>127</v>
      </c>
      <c r="C91" s="79"/>
      <c r="D91" s="79"/>
      <c r="E91" s="79"/>
      <c r="F91" s="79"/>
      <c r="G91" s="85"/>
      <c r="H91" s="83">
        <v>23.21</v>
      </c>
      <c r="I91" s="78" t="s">
        <v>131</v>
      </c>
      <c r="J91" s="86">
        <v>1676</v>
      </c>
      <c r="K91" s="83">
        <f t="shared" si="4"/>
        <v>38899.96</v>
      </c>
    </row>
    <row r="92" spans="1:11" ht="213.75">
      <c r="A92" s="80">
        <v>39</v>
      </c>
      <c r="B92" s="87" t="s">
        <v>82</v>
      </c>
      <c r="C92" s="79"/>
      <c r="D92" s="79"/>
      <c r="E92" s="79"/>
      <c r="F92" s="79"/>
      <c r="G92" s="85"/>
      <c r="H92" s="83"/>
      <c r="I92" s="78"/>
      <c r="J92" s="83"/>
      <c r="K92" s="83"/>
    </row>
    <row r="93" spans="1:11">
      <c r="A93" s="80"/>
      <c r="B93" s="87"/>
      <c r="C93" s="77">
        <v>2</v>
      </c>
      <c r="D93" s="81">
        <v>7.375</v>
      </c>
      <c r="E93" s="81">
        <v>2.1</v>
      </c>
      <c r="F93" s="81"/>
      <c r="G93" s="81">
        <f t="shared" ref="G93:G96" si="5">C93*D93*E93</f>
        <v>30.975000000000001</v>
      </c>
      <c r="H93" s="83"/>
      <c r="I93" s="78"/>
      <c r="J93" s="83"/>
      <c r="K93" s="83"/>
    </row>
    <row r="94" spans="1:11">
      <c r="A94" s="80"/>
      <c r="B94" s="87"/>
      <c r="C94" s="77">
        <v>2</v>
      </c>
      <c r="D94" s="81">
        <v>3.25</v>
      </c>
      <c r="E94" s="81">
        <v>2.1</v>
      </c>
      <c r="F94" s="81"/>
      <c r="G94" s="81">
        <f t="shared" si="5"/>
        <v>13.65</v>
      </c>
      <c r="H94" s="82"/>
      <c r="I94" s="79"/>
      <c r="J94" s="83"/>
      <c r="K94" s="83"/>
    </row>
    <row r="95" spans="1:11">
      <c r="A95" s="80"/>
      <c r="B95" s="87"/>
      <c r="C95" s="77">
        <v>6</v>
      </c>
      <c r="D95" s="81">
        <v>1</v>
      </c>
      <c r="E95" s="81">
        <v>2.1</v>
      </c>
      <c r="F95" s="81"/>
      <c r="G95" s="81">
        <f t="shared" si="5"/>
        <v>12.600000000000001</v>
      </c>
      <c r="H95" s="82"/>
      <c r="I95" s="79"/>
      <c r="J95" s="83"/>
      <c r="K95" s="83"/>
    </row>
    <row r="96" spans="1:11">
      <c r="A96" s="80"/>
      <c r="B96" s="87"/>
      <c r="C96" s="77">
        <v>10</v>
      </c>
      <c r="D96" s="81">
        <v>1.2</v>
      </c>
      <c r="E96" s="81">
        <v>2.1</v>
      </c>
      <c r="F96" s="81"/>
      <c r="G96" s="81">
        <f t="shared" si="5"/>
        <v>25.200000000000003</v>
      </c>
      <c r="H96" s="82">
        <v>82.43</v>
      </c>
      <c r="I96" s="78" t="s">
        <v>131</v>
      </c>
      <c r="J96" s="86">
        <v>1047</v>
      </c>
      <c r="K96" s="83">
        <f t="shared" si="4"/>
        <v>86304.21</v>
      </c>
    </row>
    <row r="97" spans="1:11" ht="180">
      <c r="A97" s="80">
        <v>40</v>
      </c>
      <c r="B97" s="79" t="s">
        <v>83</v>
      </c>
      <c r="C97" s="79"/>
      <c r="D97" s="79"/>
      <c r="E97" s="79"/>
      <c r="F97" s="79"/>
      <c r="G97" s="85"/>
      <c r="H97" s="83">
        <v>8.4</v>
      </c>
      <c r="I97" s="78" t="s">
        <v>135</v>
      </c>
      <c r="J97" s="86">
        <v>183</v>
      </c>
      <c r="K97" s="83">
        <f t="shared" si="4"/>
        <v>1537.2</v>
      </c>
    </row>
    <row r="98" spans="1:11">
      <c r="A98" s="80">
        <v>41</v>
      </c>
      <c r="B98" s="79" t="s">
        <v>241</v>
      </c>
      <c r="C98" s="78"/>
      <c r="D98" s="78"/>
      <c r="E98" s="78"/>
      <c r="F98" s="78"/>
      <c r="G98" s="112"/>
      <c r="H98" s="83">
        <v>7.2</v>
      </c>
      <c r="I98" s="78" t="s">
        <v>135</v>
      </c>
      <c r="J98" s="86">
        <v>658</v>
      </c>
      <c r="K98" s="83">
        <f t="shared" si="4"/>
        <v>4737.6000000000004</v>
      </c>
    </row>
    <row r="99" spans="1:11">
      <c r="A99" s="80">
        <v>42</v>
      </c>
      <c r="B99" s="78" t="s">
        <v>184</v>
      </c>
      <c r="C99" s="78"/>
      <c r="D99" s="78"/>
      <c r="E99" s="78"/>
      <c r="F99" s="78"/>
      <c r="G99" s="112"/>
      <c r="H99" s="83">
        <v>6.48</v>
      </c>
      <c r="I99" s="78" t="s">
        <v>135</v>
      </c>
      <c r="J99" s="86">
        <v>263</v>
      </c>
      <c r="K99" s="83">
        <f t="shared" si="4"/>
        <v>1704.24</v>
      </c>
    </row>
    <row r="100" spans="1:11" ht="45">
      <c r="A100" s="80">
        <v>43</v>
      </c>
      <c r="B100" s="79" t="s">
        <v>84</v>
      </c>
      <c r="C100" s="79"/>
      <c r="D100" s="79"/>
      <c r="E100" s="79"/>
      <c r="F100" s="79"/>
      <c r="G100" s="85"/>
      <c r="H100" s="83">
        <v>1.08</v>
      </c>
      <c r="I100" s="78" t="s">
        <v>7</v>
      </c>
      <c r="J100" s="86">
        <v>585</v>
      </c>
      <c r="K100" s="83">
        <f t="shared" si="4"/>
        <v>631.80000000000007</v>
      </c>
    </row>
    <row r="101" spans="1:11" ht="45">
      <c r="A101" s="80">
        <v>44</v>
      </c>
      <c r="B101" s="79" t="s">
        <v>85</v>
      </c>
      <c r="C101" s="79"/>
      <c r="D101" s="79"/>
      <c r="E101" s="79"/>
      <c r="F101" s="79"/>
      <c r="G101" s="85"/>
      <c r="H101" s="83">
        <v>450</v>
      </c>
      <c r="I101" s="78" t="s">
        <v>14</v>
      </c>
      <c r="J101" s="86">
        <v>12</v>
      </c>
      <c r="K101" s="83">
        <f t="shared" si="4"/>
        <v>5400</v>
      </c>
    </row>
    <row r="102" spans="1:11" ht="112.5" customHeight="1">
      <c r="A102" s="80">
        <v>45</v>
      </c>
      <c r="B102" s="79" t="s">
        <v>64</v>
      </c>
      <c r="C102" s="79"/>
      <c r="D102" s="79"/>
      <c r="E102" s="79"/>
      <c r="F102" s="79"/>
      <c r="G102" s="85"/>
      <c r="H102" s="113">
        <v>10</v>
      </c>
      <c r="I102" s="115" t="s">
        <v>14</v>
      </c>
      <c r="J102" s="114">
        <v>162</v>
      </c>
      <c r="K102" s="83">
        <f t="shared" si="4"/>
        <v>1620</v>
      </c>
    </row>
    <row r="103" spans="1:11" ht="56.25">
      <c r="A103" s="80">
        <v>46</v>
      </c>
      <c r="B103" s="79" t="s">
        <v>86</v>
      </c>
      <c r="C103" s="79"/>
      <c r="D103" s="79"/>
      <c r="E103" s="79"/>
      <c r="F103" s="79"/>
      <c r="G103" s="85"/>
      <c r="H103" s="113">
        <v>3</v>
      </c>
      <c r="I103" s="115" t="s">
        <v>14</v>
      </c>
      <c r="J103" s="114">
        <v>187</v>
      </c>
      <c r="K103" s="83">
        <f t="shared" si="4"/>
        <v>561</v>
      </c>
    </row>
    <row r="104" spans="1:11" ht="45">
      <c r="A104" s="80">
        <v>47</v>
      </c>
      <c r="B104" s="79" t="s">
        <v>87</v>
      </c>
      <c r="C104" s="79"/>
      <c r="D104" s="79"/>
      <c r="E104" s="79"/>
      <c r="F104" s="79"/>
      <c r="G104" s="85"/>
      <c r="H104" s="113">
        <v>3</v>
      </c>
      <c r="I104" s="115" t="s">
        <v>14</v>
      </c>
      <c r="J104" s="114">
        <v>127</v>
      </c>
      <c r="K104" s="83">
        <f t="shared" si="4"/>
        <v>381</v>
      </c>
    </row>
    <row r="105" spans="1:11">
      <c r="A105" s="80"/>
      <c r="B105" s="173" t="s">
        <v>13</v>
      </c>
      <c r="C105" s="174"/>
      <c r="D105" s="174"/>
      <c r="E105" s="174"/>
      <c r="F105" s="174"/>
      <c r="G105" s="174"/>
      <c r="H105" s="175"/>
      <c r="I105" s="115"/>
      <c r="J105" s="113"/>
      <c r="K105" s="83"/>
    </row>
    <row r="106" spans="1:11" ht="67.5">
      <c r="A106" s="80">
        <v>48</v>
      </c>
      <c r="B106" s="79" t="s">
        <v>88</v>
      </c>
      <c r="C106" s="79"/>
      <c r="D106" s="79"/>
      <c r="E106" s="79"/>
      <c r="F106" s="79"/>
      <c r="G106" s="85"/>
      <c r="H106" s="83">
        <v>4</v>
      </c>
      <c r="I106" s="115" t="s">
        <v>14</v>
      </c>
      <c r="J106" s="113">
        <v>3104</v>
      </c>
      <c r="K106" s="83">
        <f t="shared" si="4"/>
        <v>12416</v>
      </c>
    </row>
    <row r="107" spans="1:11" ht="67.5">
      <c r="A107" s="80">
        <f>A106+1</f>
        <v>49</v>
      </c>
      <c r="B107" s="79" t="s">
        <v>89</v>
      </c>
      <c r="C107" s="79"/>
      <c r="D107" s="79"/>
      <c r="E107" s="79"/>
      <c r="F107" s="79"/>
      <c r="G107" s="85"/>
      <c r="H107" s="83">
        <v>4</v>
      </c>
      <c r="I107" s="115" t="s">
        <v>14</v>
      </c>
      <c r="J107" s="113">
        <v>380</v>
      </c>
      <c r="K107" s="83">
        <f t="shared" si="4"/>
        <v>1520</v>
      </c>
    </row>
    <row r="108" spans="1:11" ht="78.75">
      <c r="A108" s="80">
        <f t="shared" ref="A108:A151" si="6">A107+1</f>
        <v>50</v>
      </c>
      <c r="B108" s="79" t="s">
        <v>90</v>
      </c>
      <c r="C108" s="79"/>
      <c r="D108" s="79"/>
      <c r="E108" s="79"/>
      <c r="F108" s="79"/>
      <c r="G108" s="85"/>
      <c r="H108" s="83">
        <v>3</v>
      </c>
      <c r="I108" s="115" t="s">
        <v>14</v>
      </c>
      <c r="J108" s="113">
        <v>945</v>
      </c>
      <c r="K108" s="83">
        <f t="shared" si="4"/>
        <v>2835</v>
      </c>
    </row>
    <row r="109" spans="1:11" ht="77.25" customHeight="1">
      <c r="A109" s="80">
        <f t="shared" si="6"/>
        <v>51</v>
      </c>
      <c r="B109" s="77" t="s">
        <v>91</v>
      </c>
      <c r="C109" s="77"/>
      <c r="D109" s="77"/>
      <c r="E109" s="77"/>
      <c r="F109" s="77"/>
      <c r="G109" s="81"/>
      <c r="H109" s="83">
        <v>2</v>
      </c>
      <c r="I109" s="115" t="s">
        <v>66</v>
      </c>
      <c r="J109" s="113">
        <v>881</v>
      </c>
      <c r="K109" s="83">
        <f t="shared" si="4"/>
        <v>1762</v>
      </c>
    </row>
    <row r="110" spans="1:11" ht="56.25">
      <c r="A110" s="80">
        <f t="shared" si="6"/>
        <v>52</v>
      </c>
      <c r="B110" s="79" t="s">
        <v>92</v>
      </c>
      <c r="C110" s="79"/>
      <c r="D110" s="79"/>
      <c r="E110" s="79"/>
      <c r="F110" s="79"/>
      <c r="G110" s="85"/>
      <c r="H110" s="83">
        <v>4</v>
      </c>
      <c r="I110" s="115" t="s">
        <v>136</v>
      </c>
      <c r="J110" s="83">
        <v>1015</v>
      </c>
      <c r="K110" s="83">
        <f t="shared" si="4"/>
        <v>4060</v>
      </c>
    </row>
    <row r="111" spans="1:11" ht="56.25">
      <c r="A111" s="80">
        <f t="shared" si="6"/>
        <v>53</v>
      </c>
      <c r="B111" s="79" t="s">
        <v>93</v>
      </c>
      <c r="C111" s="79"/>
      <c r="D111" s="79"/>
      <c r="E111" s="79"/>
      <c r="F111" s="79"/>
      <c r="G111" s="85"/>
      <c r="H111" s="83">
        <v>4</v>
      </c>
      <c r="I111" s="78" t="s">
        <v>14</v>
      </c>
      <c r="J111" s="83">
        <v>155</v>
      </c>
      <c r="K111" s="83">
        <f t="shared" si="4"/>
        <v>620</v>
      </c>
    </row>
    <row r="112" spans="1:11" ht="45">
      <c r="A112" s="80">
        <f t="shared" si="6"/>
        <v>54</v>
      </c>
      <c r="B112" s="79" t="s">
        <v>94</v>
      </c>
      <c r="C112" s="79"/>
      <c r="D112" s="79"/>
      <c r="E112" s="79"/>
      <c r="F112" s="79"/>
      <c r="G112" s="85"/>
      <c r="H112" s="83">
        <v>2</v>
      </c>
      <c r="I112" s="115" t="s">
        <v>14</v>
      </c>
      <c r="J112" s="113">
        <v>414</v>
      </c>
      <c r="K112" s="83">
        <f t="shared" si="4"/>
        <v>828</v>
      </c>
    </row>
    <row r="113" spans="1:11" ht="90">
      <c r="A113" s="80">
        <f t="shared" si="6"/>
        <v>55</v>
      </c>
      <c r="B113" s="79" t="s">
        <v>95</v>
      </c>
      <c r="C113" s="79"/>
      <c r="D113" s="79"/>
      <c r="E113" s="79"/>
      <c r="F113" s="79"/>
      <c r="G113" s="85"/>
      <c r="H113" s="83">
        <v>2</v>
      </c>
      <c r="I113" s="78" t="s">
        <v>14</v>
      </c>
      <c r="J113" s="83">
        <v>2208</v>
      </c>
      <c r="K113" s="83">
        <f t="shared" si="4"/>
        <v>4416</v>
      </c>
    </row>
    <row r="114" spans="1:11" ht="33.75">
      <c r="A114" s="80">
        <f t="shared" si="6"/>
        <v>56</v>
      </c>
      <c r="B114" s="77" t="s">
        <v>96</v>
      </c>
      <c r="C114" s="77"/>
      <c r="D114" s="77"/>
      <c r="E114" s="77"/>
      <c r="F114" s="77"/>
      <c r="G114" s="81"/>
      <c r="H114" s="83">
        <v>2</v>
      </c>
      <c r="I114" s="78" t="s">
        <v>14</v>
      </c>
      <c r="J114" s="83">
        <v>1497</v>
      </c>
      <c r="K114" s="83">
        <f t="shared" si="4"/>
        <v>2994</v>
      </c>
    </row>
    <row r="115" spans="1:11" ht="67.5">
      <c r="A115" s="80">
        <f t="shared" si="6"/>
        <v>57</v>
      </c>
      <c r="B115" s="79" t="s">
        <v>97</v>
      </c>
      <c r="C115" s="79"/>
      <c r="D115" s="79"/>
      <c r="E115" s="79"/>
      <c r="F115" s="79"/>
      <c r="G115" s="85"/>
      <c r="H115" s="83">
        <v>5</v>
      </c>
      <c r="I115" s="115" t="s">
        <v>14</v>
      </c>
      <c r="J115" s="83">
        <v>107</v>
      </c>
      <c r="K115" s="83">
        <f t="shared" si="4"/>
        <v>535</v>
      </c>
    </row>
    <row r="116" spans="1:11" ht="67.5">
      <c r="A116" s="80">
        <f t="shared" si="6"/>
        <v>58</v>
      </c>
      <c r="B116" s="79" t="s">
        <v>98</v>
      </c>
      <c r="C116" s="79"/>
      <c r="D116" s="79"/>
      <c r="E116" s="79"/>
      <c r="F116" s="79"/>
      <c r="G116" s="85"/>
      <c r="H116" s="83">
        <v>2</v>
      </c>
      <c r="I116" s="115" t="s">
        <v>14</v>
      </c>
      <c r="J116" s="113">
        <v>91</v>
      </c>
      <c r="K116" s="83">
        <f t="shared" si="4"/>
        <v>182</v>
      </c>
    </row>
    <row r="117" spans="1:11" ht="56.25">
      <c r="A117" s="80">
        <f t="shared" si="6"/>
        <v>59</v>
      </c>
      <c r="B117" s="79" t="s">
        <v>99</v>
      </c>
      <c r="C117" s="79"/>
      <c r="D117" s="79"/>
      <c r="E117" s="79"/>
      <c r="F117" s="79"/>
      <c r="G117" s="85"/>
      <c r="H117" s="113">
        <v>5</v>
      </c>
      <c r="I117" s="115" t="s">
        <v>14</v>
      </c>
      <c r="J117" s="83">
        <v>1251</v>
      </c>
      <c r="K117" s="83">
        <f t="shared" si="4"/>
        <v>6255</v>
      </c>
    </row>
    <row r="118" spans="1:11" ht="45">
      <c r="A118" s="80">
        <f t="shared" si="6"/>
        <v>60</v>
      </c>
      <c r="B118" s="79" t="s">
        <v>100</v>
      </c>
      <c r="C118" s="79"/>
      <c r="D118" s="79"/>
      <c r="E118" s="79"/>
      <c r="F118" s="79"/>
      <c r="G118" s="85"/>
      <c r="H118" s="113">
        <v>7</v>
      </c>
      <c r="I118" s="115" t="s">
        <v>14</v>
      </c>
      <c r="J118" s="83">
        <v>539</v>
      </c>
      <c r="K118" s="83">
        <f t="shared" si="4"/>
        <v>3773</v>
      </c>
    </row>
    <row r="119" spans="1:11" ht="45">
      <c r="A119" s="80">
        <f t="shared" si="6"/>
        <v>61</v>
      </c>
      <c r="B119" s="79" t="s">
        <v>101</v>
      </c>
      <c r="C119" s="79"/>
      <c r="D119" s="79"/>
      <c r="E119" s="79"/>
      <c r="F119" s="79"/>
      <c r="G119" s="85"/>
      <c r="H119" s="83">
        <v>5</v>
      </c>
      <c r="I119" s="115" t="s">
        <v>14</v>
      </c>
      <c r="J119" s="83">
        <v>493</v>
      </c>
      <c r="K119" s="83">
        <f t="shared" si="4"/>
        <v>2465</v>
      </c>
    </row>
    <row r="120" spans="1:11" ht="45">
      <c r="A120" s="80">
        <f t="shared" si="6"/>
        <v>62</v>
      </c>
      <c r="B120" s="78" t="s">
        <v>185</v>
      </c>
      <c r="C120" s="78"/>
      <c r="D120" s="78"/>
      <c r="E120" s="78"/>
      <c r="F120" s="78"/>
      <c r="G120" s="112"/>
      <c r="H120" s="83">
        <v>5</v>
      </c>
      <c r="I120" s="78" t="s">
        <v>14</v>
      </c>
      <c r="J120" s="83">
        <v>815</v>
      </c>
      <c r="K120" s="83">
        <f t="shared" si="4"/>
        <v>4075</v>
      </c>
    </row>
    <row r="121" spans="1:11" ht="101.25">
      <c r="A121" s="80">
        <f t="shared" si="6"/>
        <v>63</v>
      </c>
      <c r="B121" s="79" t="s">
        <v>102</v>
      </c>
      <c r="C121" s="79"/>
      <c r="D121" s="79"/>
      <c r="E121" s="79"/>
      <c r="F121" s="79"/>
      <c r="G121" s="85"/>
      <c r="H121" s="83">
        <v>2</v>
      </c>
      <c r="I121" s="78" t="s">
        <v>14</v>
      </c>
      <c r="J121" s="83">
        <v>555</v>
      </c>
      <c r="K121" s="83">
        <f t="shared" si="4"/>
        <v>1110</v>
      </c>
    </row>
    <row r="122" spans="1:11" ht="247.5">
      <c r="A122" s="80">
        <f t="shared" si="6"/>
        <v>64</v>
      </c>
      <c r="B122" s="79" t="s">
        <v>103</v>
      </c>
      <c r="C122" s="79"/>
      <c r="D122" s="79"/>
      <c r="E122" s="79"/>
      <c r="F122" s="79"/>
      <c r="G122" s="85"/>
      <c r="H122" s="113">
        <v>25</v>
      </c>
      <c r="I122" s="115" t="s">
        <v>133</v>
      </c>
      <c r="J122" s="113">
        <v>177</v>
      </c>
      <c r="K122" s="83">
        <f t="shared" si="4"/>
        <v>4425</v>
      </c>
    </row>
    <row r="123" spans="1:11" ht="33.75">
      <c r="A123" s="80">
        <f t="shared" si="6"/>
        <v>65</v>
      </c>
      <c r="B123" s="79" t="s">
        <v>104</v>
      </c>
      <c r="C123" s="79"/>
      <c r="D123" s="79"/>
      <c r="E123" s="79"/>
      <c r="F123" s="79"/>
      <c r="G123" s="85"/>
      <c r="H123" s="113">
        <v>10</v>
      </c>
      <c r="I123" s="115" t="s">
        <v>133</v>
      </c>
      <c r="J123" s="113">
        <v>101</v>
      </c>
      <c r="K123" s="83">
        <f t="shared" si="4"/>
        <v>1010</v>
      </c>
    </row>
    <row r="124" spans="1:11" ht="33.75">
      <c r="A124" s="80">
        <f t="shared" si="6"/>
        <v>66</v>
      </c>
      <c r="B124" s="79" t="s">
        <v>105</v>
      </c>
      <c r="C124" s="79"/>
      <c r="D124" s="79"/>
      <c r="E124" s="79"/>
      <c r="F124" s="79"/>
      <c r="G124" s="85"/>
      <c r="H124" s="113">
        <v>10</v>
      </c>
      <c r="I124" s="115" t="s">
        <v>133</v>
      </c>
      <c r="J124" s="113">
        <v>137</v>
      </c>
      <c r="K124" s="83">
        <f t="shared" si="4"/>
        <v>1370</v>
      </c>
    </row>
    <row r="125" spans="1:11" ht="45">
      <c r="A125" s="80">
        <f t="shared" si="6"/>
        <v>67</v>
      </c>
      <c r="B125" s="79" t="s">
        <v>106</v>
      </c>
      <c r="C125" s="79"/>
      <c r="D125" s="79"/>
      <c r="E125" s="79"/>
      <c r="F125" s="79"/>
      <c r="G125" s="85"/>
      <c r="H125" s="83">
        <v>2</v>
      </c>
      <c r="I125" s="78" t="s">
        <v>14</v>
      </c>
      <c r="J125" s="83">
        <v>778</v>
      </c>
      <c r="K125" s="83">
        <f t="shared" si="4"/>
        <v>1556</v>
      </c>
    </row>
    <row r="126" spans="1:11" ht="56.25">
      <c r="A126" s="80">
        <f t="shared" si="6"/>
        <v>68</v>
      </c>
      <c r="B126" s="79" t="s">
        <v>107</v>
      </c>
      <c r="C126" s="79"/>
      <c r="D126" s="79"/>
      <c r="E126" s="79"/>
      <c r="F126" s="79"/>
      <c r="G126" s="85"/>
      <c r="H126" s="83">
        <v>2</v>
      </c>
      <c r="I126" s="115" t="s">
        <v>14</v>
      </c>
      <c r="J126" s="113">
        <v>5128</v>
      </c>
      <c r="K126" s="83">
        <f t="shared" si="4"/>
        <v>10256</v>
      </c>
    </row>
    <row r="127" spans="1:11" ht="45">
      <c r="A127" s="80">
        <f t="shared" si="6"/>
        <v>69</v>
      </c>
      <c r="B127" s="79" t="s">
        <v>108</v>
      </c>
      <c r="C127" s="79"/>
      <c r="D127" s="79"/>
      <c r="E127" s="79"/>
      <c r="F127" s="79"/>
      <c r="G127" s="85"/>
      <c r="H127" s="83">
        <v>2</v>
      </c>
      <c r="I127" s="115" t="s">
        <v>14</v>
      </c>
      <c r="J127" s="113">
        <v>96</v>
      </c>
      <c r="K127" s="83">
        <f t="shared" si="4"/>
        <v>192</v>
      </c>
    </row>
    <row r="128" spans="1:11" ht="33.75">
      <c r="A128" s="80">
        <f t="shared" si="6"/>
        <v>70</v>
      </c>
      <c r="B128" s="79" t="s">
        <v>109</v>
      </c>
      <c r="C128" s="79"/>
      <c r="D128" s="79"/>
      <c r="E128" s="79"/>
      <c r="F128" s="79"/>
      <c r="G128" s="85"/>
      <c r="H128" s="83">
        <v>4</v>
      </c>
      <c r="I128" s="78" t="s">
        <v>14</v>
      </c>
      <c r="J128" s="83">
        <v>19</v>
      </c>
      <c r="K128" s="83">
        <f t="shared" si="4"/>
        <v>76</v>
      </c>
    </row>
    <row r="129" spans="1:11" ht="56.25">
      <c r="A129" s="80">
        <f t="shared" si="6"/>
        <v>71</v>
      </c>
      <c r="B129" s="79" t="s">
        <v>110</v>
      </c>
      <c r="C129" s="79"/>
      <c r="D129" s="79"/>
      <c r="E129" s="79"/>
      <c r="F129" s="79"/>
      <c r="G129" s="85"/>
      <c r="H129" s="83">
        <v>30</v>
      </c>
      <c r="I129" s="115" t="s">
        <v>133</v>
      </c>
      <c r="J129" s="113">
        <v>292</v>
      </c>
      <c r="K129" s="83">
        <f t="shared" si="4"/>
        <v>8760</v>
      </c>
    </row>
    <row r="130" spans="1:11" ht="22.5">
      <c r="A130" s="80">
        <f t="shared" si="6"/>
        <v>72</v>
      </c>
      <c r="B130" s="79" t="s">
        <v>270</v>
      </c>
      <c r="C130" s="77"/>
      <c r="D130" s="77"/>
      <c r="E130" s="77"/>
      <c r="F130" s="77"/>
      <c r="G130" s="81"/>
      <c r="H130" s="83">
        <v>8</v>
      </c>
      <c r="I130" s="78" t="s">
        <v>14</v>
      </c>
      <c r="J130" s="83">
        <v>85</v>
      </c>
      <c r="K130" s="83">
        <f t="shared" si="4"/>
        <v>680</v>
      </c>
    </row>
    <row r="131" spans="1:11">
      <c r="A131" s="80">
        <f t="shared" si="6"/>
        <v>73</v>
      </c>
      <c r="B131" s="78" t="s">
        <v>187</v>
      </c>
      <c r="C131" s="78"/>
      <c r="D131" s="78"/>
      <c r="E131" s="78"/>
      <c r="F131" s="78"/>
      <c r="G131" s="112"/>
      <c r="H131" s="83">
        <v>12</v>
      </c>
      <c r="I131" s="78" t="s">
        <v>14</v>
      </c>
      <c r="J131" s="83">
        <v>85</v>
      </c>
      <c r="K131" s="83">
        <f t="shared" si="4"/>
        <v>1020</v>
      </c>
    </row>
    <row r="132" spans="1:11">
      <c r="A132" s="80">
        <f t="shared" si="6"/>
        <v>74</v>
      </c>
      <c r="B132" s="78" t="s">
        <v>188</v>
      </c>
      <c r="C132" s="78"/>
      <c r="D132" s="78"/>
      <c r="E132" s="78"/>
      <c r="F132" s="78"/>
      <c r="G132" s="112"/>
      <c r="H132" s="83">
        <v>10</v>
      </c>
      <c r="I132" s="78" t="s">
        <v>14</v>
      </c>
      <c r="J132" s="83">
        <v>195</v>
      </c>
      <c r="K132" s="83">
        <f t="shared" si="4"/>
        <v>1950</v>
      </c>
    </row>
    <row r="133" spans="1:11">
      <c r="A133" s="80">
        <f t="shared" si="6"/>
        <v>75</v>
      </c>
      <c r="B133" s="78" t="s">
        <v>189</v>
      </c>
      <c r="C133" s="78"/>
      <c r="D133" s="78"/>
      <c r="E133" s="78"/>
      <c r="F133" s="78"/>
      <c r="G133" s="112"/>
      <c r="H133" s="83">
        <v>10</v>
      </c>
      <c r="I133" s="78" t="s">
        <v>14</v>
      </c>
      <c r="J133" s="83">
        <v>89</v>
      </c>
      <c r="K133" s="83">
        <f t="shared" si="4"/>
        <v>890</v>
      </c>
    </row>
    <row r="134" spans="1:11">
      <c r="A134" s="80">
        <f t="shared" si="6"/>
        <v>76</v>
      </c>
      <c r="B134" s="78" t="s">
        <v>190</v>
      </c>
      <c r="C134" s="78"/>
      <c r="D134" s="78"/>
      <c r="E134" s="78"/>
      <c r="F134" s="78"/>
      <c r="G134" s="112"/>
      <c r="H134" s="83">
        <v>7</v>
      </c>
      <c r="I134" s="78" t="s">
        <v>14</v>
      </c>
      <c r="J134" s="83">
        <v>147</v>
      </c>
      <c r="K134" s="83">
        <f t="shared" ref="K134:K151" si="7">H134*J134</f>
        <v>1029</v>
      </c>
    </row>
    <row r="135" spans="1:11">
      <c r="A135" s="80">
        <f t="shared" si="6"/>
        <v>77</v>
      </c>
      <c r="B135" s="78" t="s">
        <v>191</v>
      </c>
      <c r="C135" s="78"/>
      <c r="D135" s="78"/>
      <c r="E135" s="78"/>
      <c r="F135" s="78"/>
      <c r="G135" s="112"/>
      <c r="H135" s="83">
        <v>30</v>
      </c>
      <c r="I135" s="78" t="s">
        <v>14</v>
      </c>
      <c r="J135" s="83">
        <v>21</v>
      </c>
      <c r="K135" s="83">
        <f t="shared" si="7"/>
        <v>630</v>
      </c>
    </row>
    <row r="136" spans="1:11" ht="22.5">
      <c r="A136" s="80">
        <f t="shared" si="6"/>
        <v>78</v>
      </c>
      <c r="B136" s="78" t="s">
        <v>192</v>
      </c>
      <c r="C136" s="78"/>
      <c r="D136" s="78"/>
      <c r="E136" s="78"/>
      <c r="F136" s="78"/>
      <c r="G136" s="112"/>
      <c r="H136" s="83">
        <v>4</v>
      </c>
      <c r="I136" s="78" t="s">
        <v>14</v>
      </c>
      <c r="J136" s="83">
        <v>142</v>
      </c>
      <c r="K136" s="83">
        <f t="shared" si="7"/>
        <v>568</v>
      </c>
    </row>
    <row r="137" spans="1:11" ht="22.5">
      <c r="A137" s="80">
        <f t="shared" si="6"/>
        <v>79</v>
      </c>
      <c r="B137" s="78" t="s">
        <v>193</v>
      </c>
      <c r="C137" s="78"/>
      <c r="D137" s="78"/>
      <c r="E137" s="78"/>
      <c r="F137" s="78"/>
      <c r="G137" s="112"/>
      <c r="H137" s="83">
        <v>7</v>
      </c>
      <c r="I137" s="78" t="s">
        <v>14</v>
      </c>
      <c r="J137" s="83">
        <v>144</v>
      </c>
      <c r="K137" s="83">
        <f t="shared" si="7"/>
        <v>1008</v>
      </c>
    </row>
    <row r="138" spans="1:11">
      <c r="A138" s="80">
        <f t="shared" si="6"/>
        <v>80</v>
      </c>
      <c r="B138" s="78" t="s">
        <v>194</v>
      </c>
      <c r="C138" s="78"/>
      <c r="D138" s="78"/>
      <c r="E138" s="78"/>
      <c r="F138" s="78"/>
      <c r="G138" s="112"/>
      <c r="H138" s="83">
        <v>15</v>
      </c>
      <c r="I138" s="78" t="s">
        <v>14</v>
      </c>
      <c r="J138" s="83">
        <v>17</v>
      </c>
      <c r="K138" s="83">
        <f t="shared" si="7"/>
        <v>255</v>
      </c>
    </row>
    <row r="139" spans="1:11" ht="22.5">
      <c r="A139" s="80">
        <f t="shared" si="6"/>
        <v>81</v>
      </c>
      <c r="B139" s="78" t="s">
        <v>195</v>
      </c>
      <c r="C139" s="78"/>
      <c r="D139" s="78"/>
      <c r="E139" s="78"/>
      <c r="F139" s="78"/>
      <c r="G139" s="112"/>
      <c r="H139" s="83">
        <v>1</v>
      </c>
      <c r="I139" s="78" t="s">
        <v>137</v>
      </c>
      <c r="J139" s="83">
        <v>187</v>
      </c>
      <c r="K139" s="83">
        <f t="shared" si="7"/>
        <v>187</v>
      </c>
    </row>
    <row r="140" spans="1:11" ht="22.5">
      <c r="A140" s="80">
        <f t="shared" si="6"/>
        <v>82</v>
      </c>
      <c r="B140" s="78" t="s">
        <v>196</v>
      </c>
      <c r="C140" s="78"/>
      <c r="D140" s="78"/>
      <c r="E140" s="78"/>
      <c r="F140" s="78"/>
      <c r="G140" s="112"/>
      <c r="H140" s="83">
        <v>1</v>
      </c>
      <c r="I140" s="78" t="s">
        <v>138</v>
      </c>
      <c r="J140" s="83">
        <v>103</v>
      </c>
      <c r="K140" s="83">
        <f t="shared" si="7"/>
        <v>103</v>
      </c>
    </row>
    <row r="141" spans="1:11" ht="78.75">
      <c r="A141" s="80">
        <f t="shared" si="6"/>
        <v>83</v>
      </c>
      <c r="B141" s="79" t="s">
        <v>111</v>
      </c>
      <c r="C141" s="79"/>
      <c r="D141" s="79"/>
      <c r="E141" s="79"/>
      <c r="F141" s="79"/>
      <c r="G141" s="85"/>
      <c r="H141" s="83">
        <v>25</v>
      </c>
      <c r="I141" s="78" t="s">
        <v>133</v>
      </c>
      <c r="J141" s="83">
        <v>84</v>
      </c>
      <c r="K141" s="83">
        <f t="shared" si="7"/>
        <v>2100</v>
      </c>
    </row>
    <row r="142" spans="1:11" ht="146.25">
      <c r="A142" s="80">
        <f t="shared" si="6"/>
        <v>84</v>
      </c>
      <c r="B142" s="79" t="s">
        <v>112</v>
      </c>
      <c r="C142" s="79"/>
      <c r="D142" s="79"/>
      <c r="E142" s="79"/>
      <c r="F142" s="79"/>
      <c r="G142" s="85"/>
      <c r="H142" s="83">
        <v>30</v>
      </c>
      <c r="I142" s="78" t="s">
        <v>133</v>
      </c>
      <c r="J142" s="83">
        <v>188</v>
      </c>
      <c r="K142" s="83">
        <f t="shared" si="7"/>
        <v>5640</v>
      </c>
    </row>
    <row r="143" spans="1:11" ht="22.5">
      <c r="A143" s="80">
        <f t="shared" si="6"/>
        <v>85</v>
      </c>
      <c r="B143" s="78" t="s">
        <v>197</v>
      </c>
      <c r="C143" s="78"/>
      <c r="D143" s="78"/>
      <c r="E143" s="78"/>
      <c r="F143" s="78"/>
      <c r="G143" s="112"/>
      <c r="H143" s="83">
        <v>6</v>
      </c>
      <c r="I143" s="78" t="s">
        <v>133</v>
      </c>
      <c r="J143" s="83">
        <v>84</v>
      </c>
      <c r="K143" s="83">
        <f t="shared" si="7"/>
        <v>504</v>
      </c>
    </row>
    <row r="144" spans="1:11">
      <c r="A144" s="80">
        <f t="shared" si="6"/>
        <v>86</v>
      </c>
      <c r="B144" s="78" t="s">
        <v>198</v>
      </c>
      <c r="C144" s="78"/>
      <c r="D144" s="78"/>
      <c r="E144" s="78"/>
      <c r="F144" s="78"/>
      <c r="G144" s="112"/>
      <c r="H144" s="83">
        <v>2</v>
      </c>
      <c r="I144" s="78" t="s">
        <v>133</v>
      </c>
      <c r="J144" s="83">
        <v>78</v>
      </c>
      <c r="K144" s="83">
        <f t="shared" si="7"/>
        <v>156</v>
      </c>
    </row>
    <row r="145" spans="1:11" ht="338.25" customHeight="1">
      <c r="A145" s="80">
        <f t="shared" si="6"/>
        <v>87</v>
      </c>
      <c r="B145" s="120" t="s">
        <v>202</v>
      </c>
      <c r="C145" s="116"/>
      <c r="D145" s="116"/>
      <c r="E145" s="116"/>
      <c r="F145" s="116"/>
      <c r="G145" s="117"/>
      <c r="H145" s="84">
        <v>3</v>
      </c>
      <c r="I145" s="119" t="s">
        <v>14</v>
      </c>
      <c r="J145" s="118">
        <v>6153</v>
      </c>
      <c r="K145" s="83">
        <f t="shared" si="7"/>
        <v>18459</v>
      </c>
    </row>
    <row r="146" spans="1:11" ht="315">
      <c r="A146" s="80">
        <f t="shared" si="6"/>
        <v>88</v>
      </c>
      <c r="B146" s="120" t="s">
        <v>113</v>
      </c>
      <c r="C146" s="120"/>
      <c r="D146" s="120"/>
      <c r="E146" s="120"/>
      <c r="F146" s="120"/>
      <c r="G146" s="121"/>
      <c r="H146" s="84">
        <v>1</v>
      </c>
      <c r="I146" s="119" t="s">
        <v>14</v>
      </c>
      <c r="J146" s="118">
        <v>42400</v>
      </c>
      <c r="K146" s="83">
        <f t="shared" si="7"/>
        <v>42400</v>
      </c>
    </row>
    <row r="147" spans="1:11" ht="303.75">
      <c r="A147" s="80">
        <f t="shared" si="6"/>
        <v>89</v>
      </c>
      <c r="B147" s="120" t="s">
        <v>114</v>
      </c>
      <c r="C147" s="120"/>
      <c r="D147" s="120"/>
      <c r="E147" s="120"/>
      <c r="F147" s="120"/>
      <c r="G147" s="121"/>
      <c r="H147" s="84">
        <v>1</v>
      </c>
      <c r="I147" s="119" t="s">
        <v>14</v>
      </c>
      <c r="J147" s="118">
        <v>13899</v>
      </c>
      <c r="K147" s="83">
        <f t="shared" si="7"/>
        <v>13899</v>
      </c>
    </row>
    <row r="148" spans="1:11" ht="56.25">
      <c r="A148" s="80">
        <f t="shared" si="6"/>
        <v>90</v>
      </c>
      <c r="B148" s="79" t="s">
        <v>203</v>
      </c>
      <c r="C148" s="77"/>
      <c r="D148" s="77"/>
      <c r="E148" s="77"/>
      <c r="F148" s="77"/>
      <c r="G148" s="81"/>
      <c r="H148" s="113">
        <v>2</v>
      </c>
      <c r="I148" s="115" t="s">
        <v>14</v>
      </c>
      <c r="J148" s="113">
        <v>430</v>
      </c>
      <c r="K148" s="83">
        <f t="shared" si="7"/>
        <v>860</v>
      </c>
    </row>
    <row r="149" spans="1:11" ht="67.5">
      <c r="A149" s="80">
        <f t="shared" si="6"/>
        <v>91</v>
      </c>
      <c r="B149" s="79" t="s">
        <v>115</v>
      </c>
      <c r="C149" s="79"/>
      <c r="D149" s="79"/>
      <c r="E149" s="79"/>
      <c r="F149" s="79"/>
      <c r="G149" s="85"/>
      <c r="H149" s="83">
        <v>2</v>
      </c>
      <c r="I149" s="78" t="s">
        <v>14</v>
      </c>
      <c r="J149" s="83">
        <v>484</v>
      </c>
      <c r="K149" s="83">
        <f t="shared" si="7"/>
        <v>968</v>
      </c>
    </row>
    <row r="150" spans="1:11" ht="45">
      <c r="A150" s="80">
        <f t="shared" si="6"/>
        <v>92</v>
      </c>
      <c r="B150" s="79" t="s">
        <v>116</v>
      </c>
      <c r="C150" s="79"/>
      <c r="D150" s="79"/>
      <c r="E150" s="79"/>
      <c r="F150" s="79"/>
      <c r="G150" s="85"/>
      <c r="H150" s="83">
        <v>4</v>
      </c>
      <c r="I150" s="78" t="s">
        <v>14</v>
      </c>
      <c r="J150" s="83">
        <v>58</v>
      </c>
      <c r="K150" s="83">
        <f t="shared" si="7"/>
        <v>232</v>
      </c>
    </row>
    <row r="151" spans="1:11" ht="67.5">
      <c r="A151" s="80">
        <f t="shared" si="6"/>
        <v>93</v>
      </c>
      <c r="B151" s="79" t="s">
        <v>117</v>
      </c>
      <c r="C151" s="79"/>
      <c r="D151" s="79"/>
      <c r="E151" s="79"/>
      <c r="F151" s="79"/>
      <c r="G151" s="85"/>
      <c r="H151" s="83">
        <v>2</v>
      </c>
      <c r="I151" s="78" t="s">
        <v>14</v>
      </c>
      <c r="J151" s="83">
        <v>341</v>
      </c>
      <c r="K151" s="83">
        <f t="shared" si="7"/>
        <v>682</v>
      </c>
    </row>
    <row r="152" spans="1:11">
      <c r="A152" s="80"/>
      <c r="B152" s="77"/>
      <c r="C152" s="77"/>
      <c r="D152" s="77"/>
      <c r="E152" s="77"/>
      <c r="F152" s="77"/>
      <c r="G152" s="77"/>
      <c r="H152" s="83"/>
      <c r="I152" s="129"/>
      <c r="J152" s="83"/>
      <c r="K152" s="122">
        <f>SUM(K3:K151)</f>
        <v>689994.16255999997</v>
      </c>
    </row>
    <row r="153" spans="1:11" ht="22.5">
      <c r="A153" s="80"/>
      <c r="B153" s="123"/>
      <c r="C153" s="124"/>
      <c r="D153" s="124"/>
      <c r="E153" s="124"/>
      <c r="F153" s="124"/>
      <c r="G153" s="124"/>
      <c r="H153" s="142"/>
      <c r="I153" s="129" t="s">
        <v>174</v>
      </c>
      <c r="J153" s="83"/>
      <c r="K153" s="125">
        <f>K152</f>
        <v>689994.16255999997</v>
      </c>
    </row>
    <row r="154" spans="1:11">
      <c r="A154" s="80"/>
      <c r="B154" s="143" t="s">
        <v>28</v>
      </c>
      <c r="C154" s="144"/>
      <c r="D154" s="144"/>
      <c r="E154" s="144"/>
      <c r="F154" s="144"/>
      <c r="G154" s="144"/>
      <c r="H154" s="145"/>
      <c r="I154" s="127"/>
      <c r="J154" s="126">
        <v>0.09</v>
      </c>
      <c r="K154" s="128">
        <f>K153*9%</f>
        <v>62099.474630399993</v>
      </c>
    </row>
    <row r="155" spans="1:11">
      <c r="A155" s="77"/>
      <c r="B155" s="143" t="s">
        <v>29</v>
      </c>
      <c r="C155" s="144"/>
      <c r="D155" s="144"/>
      <c r="E155" s="144"/>
      <c r="F155" s="144"/>
      <c r="G155" s="144"/>
      <c r="H155" s="145"/>
      <c r="I155" s="127"/>
      <c r="J155" s="126">
        <v>0.09</v>
      </c>
      <c r="K155" s="128">
        <f>K154</f>
        <v>62099.474630399993</v>
      </c>
    </row>
    <row r="156" spans="1:11">
      <c r="A156" s="77"/>
      <c r="B156" s="146" t="s">
        <v>199</v>
      </c>
      <c r="C156" s="147"/>
      <c r="D156" s="147"/>
      <c r="E156" s="147"/>
      <c r="F156" s="147"/>
      <c r="G156" s="147"/>
      <c r="H156" s="147"/>
      <c r="I156" s="127"/>
      <c r="J156" s="145"/>
      <c r="K156" s="128">
        <f>SUM(K153:K155)</f>
        <v>814193.11182079988</v>
      </c>
    </row>
    <row r="157" spans="1:11">
      <c r="A157" s="77"/>
      <c r="B157" s="146" t="s">
        <v>200</v>
      </c>
      <c r="C157" s="147"/>
      <c r="D157" s="147"/>
      <c r="E157" s="147"/>
      <c r="F157" s="147"/>
      <c r="G157" s="147"/>
      <c r="H157" s="145"/>
      <c r="I157" s="127"/>
      <c r="J157" s="126">
        <v>0.01</v>
      </c>
      <c r="K157" s="128">
        <f>K156*1%</f>
        <v>8141.9311182079991</v>
      </c>
    </row>
    <row r="158" spans="1:11">
      <c r="A158" s="77"/>
      <c r="B158" s="143" t="s">
        <v>120</v>
      </c>
      <c r="C158" s="144"/>
      <c r="D158" s="144"/>
      <c r="E158" s="144"/>
      <c r="F158" s="144"/>
      <c r="G158" s="144"/>
      <c r="H158" s="147"/>
      <c r="I158" s="130"/>
      <c r="J158" s="145"/>
      <c r="K158" s="131">
        <f>SUM(K156:K157)</f>
        <v>822335.04293900786</v>
      </c>
    </row>
    <row r="159" spans="1:11">
      <c r="A159" s="77"/>
      <c r="B159" s="146" t="s">
        <v>201</v>
      </c>
      <c r="C159" s="147"/>
      <c r="D159" s="147"/>
      <c r="E159" s="147"/>
      <c r="F159" s="147"/>
      <c r="G159" s="147"/>
      <c r="H159" s="147"/>
      <c r="I159" s="127"/>
      <c r="J159" s="145"/>
      <c r="K159" s="128">
        <f>K158*3%</f>
        <v>24670.051288170234</v>
      </c>
    </row>
    <row r="160" spans="1:11" ht="15" customHeight="1">
      <c r="A160" s="132"/>
      <c r="B160" s="148" t="s">
        <v>121</v>
      </c>
      <c r="C160" s="149"/>
      <c r="D160" s="149"/>
      <c r="E160" s="149"/>
      <c r="F160" s="149"/>
      <c r="G160" s="149"/>
      <c r="H160" s="150"/>
      <c r="I160" s="133"/>
      <c r="J160" s="151"/>
      <c r="K160" s="134">
        <f>SUM(K158:K159)</f>
        <v>847005.09422717814</v>
      </c>
    </row>
    <row r="161" spans="1:11">
      <c r="A161" s="135"/>
      <c r="B161" s="152" t="s">
        <v>118</v>
      </c>
      <c r="C161" s="153"/>
      <c r="D161" s="153"/>
      <c r="E161" s="153"/>
      <c r="F161" s="153"/>
      <c r="G161" s="153"/>
      <c r="H161" s="153"/>
      <c r="I161" s="136"/>
      <c r="J161" s="154"/>
      <c r="K161" s="137">
        <v>846992</v>
      </c>
    </row>
    <row r="162" spans="1:11">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H107"/>
  <sheetViews>
    <sheetView tabSelected="1" view="pageBreakPreview" zoomScaleSheetLayoutView="100" workbookViewId="0">
      <selection sqref="A1:F1"/>
    </sheetView>
  </sheetViews>
  <sheetFormatPr defaultRowHeight="15"/>
  <cols>
    <col min="1" max="1" width="6.28515625" customWidth="1"/>
    <col min="2" max="2" width="46.85546875" customWidth="1"/>
    <col min="3" max="3" width="10.140625" customWidth="1"/>
    <col min="4" max="4" width="11.7109375" customWidth="1"/>
    <col min="6" max="6" width="15.140625" customWidth="1"/>
  </cols>
  <sheetData>
    <row r="1" spans="1:8" ht="49.5" customHeight="1">
      <c r="A1" s="180" t="s">
        <v>359</v>
      </c>
      <c r="B1" s="181"/>
      <c r="C1" s="181"/>
      <c r="D1" s="181"/>
      <c r="E1" s="181"/>
      <c r="F1" s="182"/>
    </row>
    <row r="2" spans="1:8" ht="51" customHeight="1">
      <c r="A2" s="179" t="s">
        <v>204</v>
      </c>
      <c r="B2" s="179"/>
      <c r="C2" s="179"/>
      <c r="D2" s="179"/>
      <c r="E2" s="179"/>
      <c r="F2" s="179"/>
    </row>
    <row r="3" spans="1:8">
      <c r="A3" s="167" t="s">
        <v>0</v>
      </c>
      <c r="B3" s="8" t="s">
        <v>1</v>
      </c>
      <c r="C3" s="8" t="s">
        <v>2</v>
      </c>
      <c r="D3" s="8" t="s">
        <v>3</v>
      </c>
      <c r="E3" s="8" t="s">
        <v>4</v>
      </c>
      <c r="F3" s="168" t="s">
        <v>5</v>
      </c>
    </row>
    <row r="4" spans="1:8" ht="158.25" customHeight="1">
      <c r="A4" s="31">
        <v>1</v>
      </c>
      <c r="B4" s="1" t="s">
        <v>277</v>
      </c>
      <c r="C4" s="23">
        <v>8.6959999999999997</v>
      </c>
      <c r="D4" s="14">
        <v>119.27</v>
      </c>
      <c r="E4" s="10" t="s">
        <v>9</v>
      </c>
      <c r="F4" s="14">
        <f>C4*D4</f>
        <v>1037.17192</v>
      </c>
    </row>
    <row r="5" spans="1:8" ht="84">
      <c r="A5" s="31">
        <v>2</v>
      </c>
      <c r="B5" s="2" t="s">
        <v>278</v>
      </c>
      <c r="C5" s="23">
        <v>2.899</v>
      </c>
      <c r="D5" s="14">
        <v>77.540000000000006</v>
      </c>
      <c r="E5" s="10" t="s">
        <v>123</v>
      </c>
      <c r="F5" s="14">
        <f t="shared" ref="F5:F68" si="0">C5*D5</f>
        <v>224.78846000000001</v>
      </c>
    </row>
    <row r="6" spans="1:8" ht="72">
      <c r="A6" s="31">
        <v>3</v>
      </c>
      <c r="B6" s="2" t="s">
        <v>205</v>
      </c>
      <c r="C6" s="23">
        <v>7.5419999999999998</v>
      </c>
      <c r="D6" s="14">
        <v>572.54999999999995</v>
      </c>
      <c r="E6" s="10" t="s">
        <v>123</v>
      </c>
      <c r="F6" s="14">
        <f t="shared" si="0"/>
        <v>4318.1720999999998</v>
      </c>
    </row>
    <row r="7" spans="1:8" ht="69">
      <c r="A7" s="31">
        <v>4</v>
      </c>
      <c r="B7" s="1" t="s">
        <v>206</v>
      </c>
      <c r="C7" s="23">
        <v>37.1</v>
      </c>
      <c r="D7" s="14">
        <v>266</v>
      </c>
      <c r="E7" s="5" t="s">
        <v>131</v>
      </c>
      <c r="F7" s="14">
        <f t="shared" si="0"/>
        <v>9868.6</v>
      </c>
    </row>
    <row r="8" spans="1:8" ht="72">
      <c r="A8" s="31">
        <v>5</v>
      </c>
      <c r="B8" s="2" t="s">
        <v>207</v>
      </c>
      <c r="C8" s="23">
        <v>8.2449999999999992</v>
      </c>
      <c r="D8" s="14">
        <v>4846.4799999999996</v>
      </c>
      <c r="E8" s="5" t="s">
        <v>123</v>
      </c>
      <c r="F8" s="14">
        <f t="shared" si="0"/>
        <v>39959.227599999991</v>
      </c>
    </row>
    <row r="9" spans="1:8" ht="99">
      <c r="A9" s="31">
        <v>6</v>
      </c>
      <c r="B9" s="1" t="s">
        <v>356</v>
      </c>
      <c r="C9" s="23">
        <v>3.71</v>
      </c>
      <c r="D9" s="17">
        <v>4105.5200000000004</v>
      </c>
      <c r="E9" s="10" t="s">
        <v>6</v>
      </c>
      <c r="F9" s="14">
        <f t="shared" si="0"/>
        <v>15231.479200000002</v>
      </c>
      <c r="H9" s="171" t="s">
        <v>355</v>
      </c>
    </row>
    <row r="10" spans="1:8" ht="234">
      <c r="A10" s="31">
        <v>7</v>
      </c>
      <c r="B10" s="1" t="s">
        <v>208</v>
      </c>
      <c r="C10" s="23">
        <v>5.9630000000000001</v>
      </c>
      <c r="D10" s="14">
        <v>173</v>
      </c>
      <c r="E10" s="5" t="s">
        <v>131</v>
      </c>
      <c r="F10" s="14">
        <f t="shared" si="0"/>
        <v>1031.5989999999999</v>
      </c>
    </row>
    <row r="11" spans="1:8" ht="54">
      <c r="A11" s="31">
        <v>8</v>
      </c>
      <c r="B11" s="1" t="s">
        <v>209</v>
      </c>
      <c r="C11" s="23">
        <v>27</v>
      </c>
      <c r="D11" s="14">
        <v>584.53</v>
      </c>
      <c r="E11" s="5" t="s">
        <v>7</v>
      </c>
      <c r="F11" s="14">
        <f t="shared" si="0"/>
        <v>15782.31</v>
      </c>
    </row>
    <row r="12" spans="1:8" ht="72">
      <c r="A12" s="31">
        <v>9</v>
      </c>
      <c r="B12" s="1" t="s">
        <v>210</v>
      </c>
      <c r="C12" s="23">
        <v>23.21</v>
      </c>
      <c r="D12" s="14">
        <v>24</v>
      </c>
      <c r="E12" s="5" t="s">
        <v>7</v>
      </c>
      <c r="F12" s="14">
        <f t="shared" si="0"/>
        <v>557.04</v>
      </c>
    </row>
    <row r="13" spans="1:8" ht="120">
      <c r="A13" s="31">
        <v>10</v>
      </c>
      <c r="B13" s="2" t="s">
        <v>211</v>
      </c>
      <c r="C13" s="23">
        <v>16.25</v>
      </c>
      <c r="D13" s="14">
        <v>205</v>
      </c>
      <c r="E13" s="5" t="s">
        <v>131</v>
      </c>
      <c r="F13" s="14">
        <f t="shared" si="0"/>
        <v>3331.25</v>
      </c>
    </row>
    <row r="14" spans="1:8" ht="120">
      <c r="A14" s="31">
        <v>11</v>
      </c>
      <c r="B14" s="2" t="s">
        <v>212</v>
      </c>
      <c r="C14" s="23">
        <v>42.78</v>
      </c>
      <c r="D14" s="14">
        <v>363</v>
      </c>
      <c r="E14" s="5" t="s">
        <v>131</v>
      </c>
      <c r="F14" s="14">
        <f t="shared" si="0"/>
        <v>15529.140000000001</v>
      </c>
    </row>
    <row r="15" spans="1:8" ht="144">
      <c r="A15" s="31">
        <v>12</v>
      </c>
      <c r="B15" s="2" t="s">
        <v>213</v>
      </c>
      <c r="C15" s="23">
        <v>23.204999999999998</v>
      </c>
      <c r="D15" s="14">
        <v>269</v>
      </c>
      <c r="E15" s="10" t="s">
        <v>60</v>
      </c>
      <c r="F15" s="14">
        <f t="shared" si="0"/>
        <v>6242.1449999999995</v>
      </c>
    </row>
    <row r="16" spans="1:8" ht="144">
      <c r="A16" s="31">
        <v>13</v>
      </c>
      <c r="B16" s="2" t="s">
        <v>214</v>
      </c>
      <c r="C16" s="23">
        <v>0.78600000000000003</v>
      </c>
      <c r="D16" s="17">
        <v>54439.07</v>
      </c>
      <c r="E16" s="5" t="s">
        <v>132</v>
      </c>
      <c r="F16" s="14">
        <f t="shared" si="0"/>
        <v>42789.109020000004</v>
      </c>
    </row>
    <row r="17" spans="1:6" ht="120">
      <c r="A17" s="31">
        <v>14</v>
      </c>
      <c r="B17" s="2" t="s">
        <v>215</v>
      </c>
      <c r="C17" s="23">
        <v>4.2</v>
      </c>
      <c r="D17" s="14">
        <v>4330</v>
      </c>
      <c r="E17" s="5" t="s">
        <v>131</v>
      </c>
      <c r="F17" s="14">
        <f t="shared" si="0"/>
        <v>18186</v>
      </c>
    </row>
    <row r="18" spans="1:6" ht="49.5">
      <c r="A18" s="31">
        <v>15</v>
      </c>
      <c r="B18" s="18" t="s">
        <v>216</v>
      </c>
      <c r="C18" s="23">
        <v>4.6280000000000001</v>
      </c>
      <c r="D18" s="14">
        <v>4198.0600000000004</v>
      </c>
      <c r="E18" s="10" t="s">
        <v>9</v>
      </c>
      <c r="F18" s="14">
        <f t="shared" si="0"/>
        <v>19428.621680000004</v>
      </c>
    </row>
    <row r="19" spans="1:6" ht="49.5">
      <c r="A19" s="32">
        <v>16</v>
      </c>
      <c r="B19" s="19" t="s">
        <v>217</v>
      </c>
      <c r="C19" s="138">
        <v>17.888000000000002</v>
      </c>
      <c r="D19" s="24">
        <v>4421.0600000000004</v>
      </c>
      <c r="E19" s="25" t="s">
        <v>9</v>
      </c>
      <c r="F19" s="14">
        <f t="shared" si="0"/>
        <v>79083.92128000001</v>
      </c>
    </row>
    <row r="20" spans="1:6" ht="36">
      <c r="A20" s="33">
        <v>17</v>
      </c>
      <c r="B20" s="165" t="s">
        <v>218</v>
      </c>
      <c r="C20" s="139">
        <v>23.21</v>
      </c>
      <c r="D20" s="26">
        <v>21</v>
      </c>
      <c r="E20" s="7" t="s">
        <v>131</v>
      </c>
      <c r="F20" s="14">
        <f t="shared" si="0"/>
        <v>487.41</v>
      </c>
    </row>
    <row r="21" spans="1:6" ht="96">
      <c r="A21" s="34">
        <v>18</v>
      </c>
      <c r="B21" s="20" t="s">
        <v>219</v>
      </c>
      <c r="C21" s="169">
        <v>184.28</v>
      </c>
      <c r="D21" s="21">
        <v>132.55000000000001</v>
      </c>
      <c r="E21" s="8" t="s">
        <v>131</v>
      </c>
      <c r="F21" s="14">
        <f t="shared" si="0"/>
        <v>24426.314000000002</v>
      </c>
    </row>
    <row r="22" spans="1:6" ht="108">
      <c r="A22" s="31">
        <v>19</v>
      </c>
      <c r="B22" s="2" t="s">
        <v>220</v>
      </c>
      <c r="C22" s="23">
        <v>23.21</v>
      </c>
      <c r="D22" s="14">
        <v>119.55</v>
      </c>
      <c r="E22" s="5" t="s">
        <v>131</v>
      </c>
      <c r="F22" s="14">
        <f t="shared" si="0"/>
        <v>2774.7555000000002</v>
      </c>
    </row>
    <row r="23" spans="1:6" s="39" customFormat="1" ht="36">
      <c r="A23" s="13">
        <v>20</v>
      </c>
      <c r="B23" s="2" t="s">
        <v>221</v>
      </c>
      <c r="C23" s="23">
        <v>14.48</v>
      </c>
      <c r="D23" s="14">
        <v>32.76</v>
      </c>
      <c r="E23" s="5" t="s">
        <v>60</v>
      </c>
      <c r="F23" s="14">
        <f t="shared" si="0"/>
        <v>474.3648</v>
      </c>
    </row>
    <row r="24" spans="1:6" ht="108">
      <c r="A24" s="31">
        <v>21</v>
      </c>
      <c r="B24" s="2" t="s">
        <v>222</v>
      </c>
      <c r="C24" s="23">
        <v>19.8</v>
      </c>
      <c r="D24" s="14">
        <v>497</v>
      </c>
      <c r="E24" s="5" t="s">
        <v>133</v>
      </c>
      <c r="F24" s="14">
        <f t="shared" si="0"/>
        <v>9840.6</v>
      </c>
    </row>
    <row r="25" spans="1:6" ht="108">
      <c r="A25" s="31">
        <v>22</v>
      </c>
      <c r="B25" s="2" t="s">
        <v>223</v>
      </c>
      <c r="C25" s="23">
        <v>6.3</v>
      </c>
      <c r="D25" s="14">
        <v>2581</v>
      </c>
      <c r="E25" s="5" t="s">
        <v>131</v>
      </c>
      <c r="F25" s="14">
        <f t="shared" si="0"/>
        <v>16260.3</v>
      </c>
    </row>
    <row r="26" spans="1:6" ht="72">
      <c r="A26" s="31">
        <v>23</v>
      </c>
      <c r="B26" s="2" t="s">
        <v>224</v>
      </c>
      <c r="C26" s="23">
        <v>5</v>
      </c>
      <c r="D26" s="14">
        <v>84</v>
      </c>
      <c r="E26" s="5" t="s">
        <v>14</v>
      </c>
      <c r="F26" s="14">
        <f t="shared" si="0"/>
        <v>420</v>
      </c>
    </row>
    <row r="27" spans="1:6" ht="48">
      <c r="A27" s="31">
        <v>24</v>
      </c>
      <c r="B27" s="2" t="s">
        <v>225</v>
      </c>
      <c r="C27" s="23">
        <v>15</v>
      </c>
      <c r="D27" s="14">
        <v>66</v>
      </c>
      <c r="E27" s="5" t="s">
        <v>14</v>
      </c>
      <c r="F27" s="14">
        <f t="shared" si="0"/>
        <v>990</v>
      </c>
    </row>
    <row r="28" spans="1:6" ht="60">
      <c r="A28" s="31">
        <v>25</v>
      </c>
      <c r="B28" s="2" t="s">
        <v>226</v>
      </c>
      <c r="C28" s="23">
        <v>10</v>
      </c>
      <c r="D28" s="14">
        <v>87</v>
      </c>
      <c r="E28" s="5" t="s">
        <v>14</v>
      </c>
      <c r="F28" s="14">
        <f t="shared" si="0"/>
        <v>870</v>
      </c>
    </row>
    <row r="29" spans="1:6" ht="60">
      <c r="A29" s="31">
        <v>26</v>
      </c>
      <c r="B29" s="2" t="s">
        <v>227</v>
      </c>
      <c r="C29" s="23">
        <v>5</v>
      </c>
      <c r="D29" s="14">
        <v>159</v>
      </c>
      <c r="E29" s="5" t="s">
        <v>14</v>
      </c>
      <c r="F29" s="14">
        <f t="shared" si="0"/>
        <v>795</v>
      </c>
    </row>
    <row r="30" spans="1:6" ht="144">
      <c r="A30" s="31">
        <v>27</v>
      </c>
      <c r="B30" s="1" t="s">
        <v>279</v>
      </c>
      <c r="C30" s="23">
        <v>4</v>
      </c>
      <c r="D30" s="14">
        <v>453</v>
      </c>
      <c r="E30" s="5" t="s">
        <v>61</v>
      </c>
      <c r="F30" s="14">
        <f t="shared" si="0"/>
        <v>1812</v>
      </c>
    </row>
    <row r="31" spans="1:6" ht="48">
      <c r="A31" s="31">
        <v>28</v>
      </c>
      <c r="B31" s="2" t="s">
        <v>228</v>
      </c>
      <c r="C31" s="23">
        <v>207.5</v>
      </c>
      <c r="D31" s="14">
        <v>122</v>
      </c>
      <c r="E31" s="5" t="s">
        <v>131</v>
      </c>
      <c r="F31" s="14">
        <f t="shared" si="0"/>
        <v>25315</v>
      </c>
    </row>
    <row r="32" spans="1:6" ht="132">
      <c r="A32" s="31">
        <v>29</v>
      </c>
      <c r="B32" s="1" t="s">
        <v>229</v>
      </c>
      <c r="C32" s="23">
        <v>52.68</v>
      </c>
      <c r="D32" s="14">
        <v>44.2</v>
      </c>
      <c r="E32" s="5" t="s">
        <v>62</v>
      </c>
      <c r="F32" s="14">
        <f t="shared" si="0"/>
        <v>2328.4560000000001</v>
      </c>
    </row>
    <row r="33" spans="1:6" ht="57">
      <c r="A33" s="31">
        <v>30</v>
      </c>
      <c r="B33" s="1" t="s">
        <v>230</v>
      </c>
      <c r="C33" s="23">
        <v>52.68</v>
      </c>
      <c r="D33" s="14">
        <v>49</v>
      </c>
      <c r="E33" s="27" t="s">
        <v>62</v>
      </c>
      <c r="F33" s="14">
        <f t="shared" si="0"/>
        <v>2581.3200000000002</v>
      </c>
    </row>
    <row r="34" spans="1:6" ht="147.75" customHeight="1">
      <c r="A34" s="31">
        <v>31</v>
      </c>
      <c r="B34" s="1" t="s">
        <v>231</v>
      </c>
      <c r="C34" s="23">
        <v>72.39</v>
      </c>
      <c r="D34" s="14">
        <v>45.1</v>
      </c>
      <c r="E34" s="27" t="s">
        <v>62</v>
      </c>
      <c r="F34" s="14">
        <f t="shared" si="0"/>
        <v>3264.7890000000002</v>
      </c>
    </row>
    <row r="35" spans="1:6" ht="138" customHeight="1">
      <c r="A35" s="31">
        <v>32</v>
      </c>
      <c r="B35" s="1" t="s">
        <v>232</v>
      </c>
      <c r="C35" s="23">
        <v>72.39</v>
      </c>
      <c r="D35" s="14">
        <v>67</v>
      </c>
      <c r="E35" s="27" t="s">
        <v>62</v>
      </c>
      <c r="F35" s="14">
        <f t="shared" si="0"/>
        <v>4850.13</v>
      </c>
    </row>
    <row r="36" spans="1:6" ht="48">
      <c r="A36" s="31">
        <v>33</v>
      </c>
      <c r="B36" s="2" t="s">
        <v>233</v>
      </c>
      <c r="C36" s="23">
        <v>6.35</v>
      </c>
      <c r="D36" s="14">
        <v>38</v>
      </c>
      <c r="E36" s="5" t="s">
        <v>131</v>
      </c>
      <c r="F36" s="14">
        <f t="shared" si="0"/>
        <v>241.29999999999998</v>
      </c>
    </row>
    <row r="37" spans="1:6" ht="132">
      <c r="A37" s="31">
        <v>34</v>
      </c>
      <c r="B37" s="2" t="s">
        <v>234</v>
      </c>
      <c r="C37" s="23">
        <v>6.35</v>
      </c>
      <c r="D37" s="14">
        <v>81</v>
      </c>
      <c r="E37" s="5" t="s">
        <v>131</v>
      </c>
      <c r="F37" s="14">
        <f t="shared" si="0"/>
        <v>514.35</v>
      </c>
    </row>
    <row r="38" spans="1:6" ht="96">
      <c r="A38" s="31">
        <v>35</v>
      </c>
      <c r="B38" s="2" t="s">
        <v>235</v>
      </c>
      <c r="C38" s="23">
        <v>0.51600000000000001</v>
      </c>
      <c r="D38" s="14">
        <v>9888</v>
      </c>
      <c r="E38" s="5" t="s">
        <v>134</v>
      </c>
      <c r="F38" s="14">
        <f t="shared" si="0"/>
        <v>5102.2080000000005</v>
      </c>
    </row>
    <row r="39" spans="1:6" ht="48">
      <c r="A39" s="31">
        <v>36</v>
      </c>
      <c r="B39" s="2" t="s">
        <v>236</v>
      </c>
      <c r="C39" s="23">
        <v>5.16</v>
      </c>
      <c r="D39" s="14">
        <v>29</v>
      </c>
      <c r="E39" s="5" t="s">
        <v>131</v>
      </c>
      <c r="F39" s="14">
        <f t="shared" si="0"/>
        <v>149.64000000000001</v>
      </c>
    </row>
    <row r="40" spans="1:6" ht="84">
      <c r="A40" s="31">
        <v>37</v>
      </c>
      <c r="B40" s="2" t="s">
        <v>237</v>
      </c>
      <c r="C40" s="23">
        <v>5.16</v>
      </c>
      <c r="D40" s="14">
        <v>79</v>
      </c>
      <c r="E40" s="5" t="s">
        <v>131</v>
      </c>
      <c r="F40" s="14">
        <f t="shared" si="0"/>
        <v>407.64</v>
      </c>
    </row>
    <row r="41" spans="1:6" ht="276">
      <c r="A41" s="31">
        <v>38</v>
      </c>
      <c r="B41" s="2" t="s">
        <v>239</v>
      </c>
      <c r="C41" s="23">
        <v>23.21</v>
      </c>
      <c r="D41" s="14">
        <v>1676</v>
      </c>
      <c r="E41" s="5" t="s">
        <v>131</v>
      </c>
      <c r="F41" s="14">
        <f t="shared" si="0"/>
        <v>38899.96</v>
      </c>
    </row>
    <row r="42" spans="1:6" ht="144">
      <c r="A42" s="31">
        <v>39</v>
      </c>
      <c r="B42" s="2" t="s">
        <v>240</v>
      </c>
      <c r="C42" s="23">
        <v>82.43</v>
      </c>
      <c r="D42" s="14">
        <v>1047</v>
      </c>
      <c r="E42" s="5" t="s">
        <v>131</v>
      </c>
      <c r="F42" s="14">
        <f t="shared" si="0"/>
        <v>86304.21</v>
      </c>
    </row>
    <row r="43" spans="1:6" ht="168">
      <c r="A43" s="31">
        <v>40</v>
      </c>
      <c r="B43" s="2" t="s">
        <v>238</v>
      </c>
      <c r="C43" s="23">
        <v>8.4</v>
      </c>
      <c r="D43" s="14">
        <v>183</v>
      </c>
      <c r="E43" s="5" t="s">
        <v>135</v>
      </c>
      <c r="F43" s="14">
        <f t="shared" si="0"/>
        <v>1537.2</v>
      </c>
    </row>
    <row r="44" spans="1:6">
      <c r="A44" s="31">
        <v>41</v>
      </c>
      <c r="B44" s="22" t="s">
        <v>11</v>
      </c>
      <c r="C44" s="23">
        <v>7.2</v>
      </c>
      <c r="D44" s="14">
        <v>658</v>
      </c>
      <c r="E44" s="5" t="s">
        <v>135</v>
      </c>
      <c r="F44" s="14">
        <f t="shared" si="0"/>
        <v>4737.6000000000004</v>
      </c>
    </row>
    <row r="45" spans="1:6">
      <c r="A45" s="31">
        <v>42</v>
      </c>
      <c r="B45" s="22" t="s">
        <v>12</v>
      </c>
      <c r="C45" s="23">
        <v>6.48</v>
      </c>
      <c r="D45" s="14">
        <v>263</v>
      </c>
      <c r="E45" s="5" t="s">
        <v>135</v>
      </c>
      <c r="F45" s="14">
        <f t="shared" si="0"/>
        <v>1704.24</v>
      </c>
    </row>
    <row r="46" spans="1:6" ht="48">
      <c r="A46" s="31">
        <v>43</v>
      </c>
      <c r="B46" s="2" t="s">
        <v>242</v>
      </c>
      <c r="C46" s="23">
        <v>1.08</v>
      </c>
      <c r="D46" s="14">
        <v>585</v>
      </c>
      <c r="E46" s="5" t="s">
        <v>7</v>
      </c>
      <c r="F46" s="14">
        <f t="shared" si="0"/>
        <v>631.80000000000007</v>
      </c>
    </row>
    <row r="47" spans="1:6" ht="48">
      <c r="A47" s="31">
        <v>44</v>
      </c>
      <c r="B47" s="2" t="s">
        <v>243</v>
      </c>
      <c r="C47" s="23">
        <v>450</v>
      </c>
      <c r="D47" s="14">
        <v>12</v>
      </c>
      <c r="E47" s="5" t="s">
        <v>14</v>
      </c>
      <c r="F47" s="14">
        <f t="shared" si="0"/>
        <v>5400</v>
      </c>
    </row>
    <row r="48" spans="1:6" ht="84">
      <c r="A48" s="31">
        <f>A47+1</f>
        <v>45</v>
      </c>
      <c r="B48" s="2" t="s">
        <v>64</v>
      </c>
      <c r="C48" s="140">
        <v>10</v>
      </c>
      <c r="D48" s="15">
        <v>162</v>
      </c>
      <c r="E48" s="16" t="s">
        <v>14</v>
      </c>
      <c r="F48" s="14">
        <f t="shared" si="0"/>
        <v>1620</v>
      </c>
    </row>
    <row r="49" spans="1:6" ht="36">
      <c r="A49" s="31">
        <v>46</v>
      </c>
      <c r="B49" s="2" t="s">
        <v>244</v>
      </c>
      <c r="C49" s="140">
        <v>3</v>
      </c>
      <c r="D49" s="15">
        <v>187</v>
      </c>
      <c r="E49" s="16" t="s">
        <v>14</v>
      </c>
      <c r="F49" s="14">
        <f t="shared" si="0"/>
        <v>561</v>
      </c>
    </row>
    <row r="50" spans="1:6" ht="36">
      <c r="A50" s="31">
        <v>47</v>
      </c>
      <c r="B50" s="2" t="s">
        <v>245</v>
      </c>
      <c r="C50" s="140">
        <v>3</v>
      </c>
      <c r="D50" s="15">
        <v>127</v>
      </c>
      <c r="E50" s="16" t="s">
        <v>14</v>
      </c>
      <c r="F50" s="14">
        <f t="shared" si="0"/>
        <v>381</v>
      </c>
    </row>
    <row r="51" spans="1:6">
      <c r="A51" s="31"/>
      <c r="B51" s="1" t="s">
        <v>13</v>
      </c>
      <c r="C51" s="140"/>
      <c r="D51" s="15"/>
      <c r="E51" s="16"/>
      <c r="F51" s="14">
        <f t="shared" si="0"/>
        <v>0</v>
      </c>
    </row>
    <row r="52" spans="1:6" ht="60">
      <c r="A52" s="31">
        <v>48</v>
      </c>
      <c r="B52" s="2" t="s">
        <v>246</v>
      </c>
      <c r="C52" s="23">
        <v>4</v>
      </c>
      <c r="D52" s="15">
        <v>3104</v>
      </c>
      <c r="E52" s="16" t="s">
        <v>14</v>
      </c>
      <c r="F52" s="14">
        <f t="shared" si="0"/>
        <v>12416</v>
      </c>
    </row>
    <row r="53" spans="1:6" ht="72">
      <c r="A53" s="31">
        <f>A52+1</f>
        <v>49</v>
      </c>
      <c r="B53" s="2" t="s">
        <v>247</v>
      </c>
      <c r="C53" s="23">
        <v>4</v>
      </c>
      <c r="D53" s="15">
        <v>380</v>
      </c>
      <c r="E53" s="16" t="s">
        <v>14</v>
      </c>
      <c r="F53" s="14">
        <f t="shared" si="0"/>
        <v>1520</v>
      </c>
    </row>
    <row r="54" spans="1:6" ht="72">
      <c r="A54" s="31">
        <f t="shared" ref="A54:A97" si="1">A53+1</f>
        <v>50</v>
      </c>
      <c r="B54" s="2" t="s">
        <v>248</v>
      </c>
      <c r="C54" s="23">
        <v>3</v>
      </c>
      <c r="D54" s="15">
        <v>945</v>
      </c>
      <c r="E54" s="16" t="s">
        <v>14</v>
      </c>
      <c r="F54" s="14">
        <f t="shared" si="0"/>
        <v>2835</v>
      </c>
    </row>
    <row r="55" spans="1:6" ht="75">
      <c r="A55" s="31">
        <f t="shared" si="1"/>
        <v>51</v>
      </c>
      <c r="B55" s="1" t="s">
        <v>65</v>
      </c>
      <c r="C55" s="23">
        <v>2</v>
      </c>
      <c r="D55" s="15">
        <v>881</v>
      </c>
      <c r="E55" s="16" t="s">
        <v>66</v>
      </c>
      <c r="F55" s="14">
        <f t="shared" si="0"/>
        <v>1762</v>
      </c>
    </row>
    <row r="56" spans="1:6" ht="60">
      <c r="A56" s="31">
        <f t="shared" si="1"/>
        <v>52</v>
      </c>
      <c r="B56" s="2" t="s">
        <v>249</v>
      </c>
      <c r="C56" s="23">
        <v>4</v>
      </c>
      <c r="D56" s="14">
        <v>1015</v>
      </c>
      <c r="E56" s="16" t="s">
        <v>136</v>
      </c>
      <c r="F56" s="14">
        <f t="shared" si="0"/>
        <v>4060</v>
      </c>
    </row>
    <row r="57" spans="1:6" ht="60">
      <c r="A57" s="31">
        <f t="shared" si="1"/>
        <v>53</v>
      </c>
      <c r="B57" s="2" t="s">
        <v>250</v>
      </c>
      <c r="C57" s="23">
        <v>4</v>
      </c>
      <c r="D57" s="14">
        <v>155</v>
      </c>
      <c r="E57" s="5" t="s">
        <v>14</v>
      </c>
      <c r="F57" s="14">
        <f t="shared" si="0"/>
        <v>620</v>
      </c>
    </row>
    <row r="58" spans="1:6" ht="48">
      <c r="A58" s="31">
        <f t="shared" si="1"/>
        <v>54</v>
      </c>
      <c r="B58" s="2" t="s">
        <v>251</v>
      </c>
      <c r="C58" s="23">
        <v>2</v>
      </c>
      <c r="D58" s="15">
        <v>414</v>
      </c>
      <c r="E58" s="16" t="s">
        <v>14</v>
      </c>
      <c r="F58" s="14">
        <f t="shared" si="0"/>
        <v>828</v>
      </c>
    </row>
    <row r="59" spans="1:6" ht="96">
      <c r="A59" s="31">
        <f t="shared" si="1"/>
        <v>55</v>
      </c>
      <c r="B59" s="2" t="s">
        <v>252</v>
      </c>
      <c r="C59" s="23">
        <v>2</v>
      </c>
      <c r="D59" s="14">
        <v>2208</v>
      </c>
      <c r="E59" s="5" t="s">
        <v>14</v>
      </c>
      <c r="F59" s="14">
        <f t="shared" si="0"/>
        <v>4416</v>
      </c>
    </row>
    <row r="60" spans="1:6" ht="36">
      <c r="A60" s="31">
        <f t="shared" si="1"/>
        <v>56</v>
      </c>
      <c r="B60" s="2" t="s">
        <v>253</v>
      </c>
      <c r="C60" s="23">
        <v>2</v>
      </c>
      <c r="D60" s="14">
        <v>1497</v>
      </c>
      <c r="E60" s="5" t="s">
        <v>14</v>
      </c>
      <c r="F60" s="14">
        <f t="shared" si="0"/>
        <v>2994</v>
      </c>
    </row>
    <row r="61" spans="1:6" ht="60">
      <c r="A61" s="31">
        <f t="shared" si="1"/>
        <v>57</v>
      </c>
      <c r="B61" s="2" t="s">
        <v>254</v>
      </c>
      <c r="C61" s="23">
        <v>5</v>
      </c>
      <c r="D61" s="14">
        <v>107</v>
      </c>
      <c r="E61" s="16" t="s">
        <v>14</v>
      </c>
      <c r="F61" s="14">
        <f t="shared" si="0"/>
        <v>535</v>
      </c>
    </row>
    <row r="62" spans="1:6" ht="60">
      <c r="A62" s="31">
        <f t="shared" si="1"/>
        <v>58</v>
      </c>
      <c r="B62" s="2" t="s">
        <v>255</v>
      </c>
      <c r="C62" s="23">
        <v>2</v>
      </c>
      <c r="D62" s="15">
        <v>91</v>
      </c>
      <c r="E62" s="16" t="s">
        <v>14</v>
      </c>
      <c r="F62" s="14">
        <f t="shared" si="0"/>
        <v>182</v>
      </c>
    </row>
    <row r="63" spans="1:6" ht="48">
      <c r="A63" s="31">
        <f t="shared" si="1"/>
        <v>59</v>
      </c>
      <c r="B63" s="2" t="s">
        <v>256</v>
      </c>
      <c r="C63" s="140">
        <v>5</v>
      </c>
      <c r="D63" s="14">
        <v>1251</v>
      </c>
      <c r="E63" s="16" t="s">
        <v>14</v>
      </c>
      <c r="F63" s="14">
        <f t="shared" si="0"/>
        <v>6255</v>
      </c>
    </row>
    <row r="64" spans="1:6" ht="48">
      <c r="A64" s="31">
        <f t="shared" si="1"/>
        <v>60</v>
      </c>
      <c r="B64" s="2" t="s">
        <v>257</v>
      </c>
      <c r="C64" s="140">
        <v>7</v>
      </c>
      <c r="D64" s="14">
        <v>539</v>
      </c>
      <c r="E64" s="16" t="s">
        <v>14</v>
      </c>
      <c r="F64" s="14">
        <f t="shared" si="0"/>
        <v>3773</v>
      </c>
    </row>
    <row r="65" spans="1:6" ht="48">
      <c r="A65" s="31">
        <f t="shared" si="1"/>
        <v>61</v>
      </c>
      <c r="B65" s="2" t="s">
        <v>258</v>
      </c>
      <c r="C65" s="23">
        <v>5</v>
      </c>
      <c r="D65" s="14">
        <v>493</v>
      </c>
      <c r="E65" s="16" t="s">
        <v>14</v>
      </c>
      <c r="F65" s="14">
        <f t="shared" si="0"/>
        <v>2465</v>
      </c>
    </row>
    <row r="66" spans="1:6" ht="48">
      <c r="A66" s="31">
        <f t="shared" si="1"/>
        <v>62</v>
      </c>
      <c r="B66" s="2" t="s">
        <v>259</v>
      </c>
      <c r="C66" s="23">
        <v>5</v>
      </c>
      <c r="D66" s="14">
        <v>815</v>
      </c>
      <c r="E66" s="5" t="s">
        <v>14</v>
      </c>
      <c r="F66" s="14">
        <f t="shared" si="0"/>
        <v>4075</v>
      </c>
    </row>
    <row r="67" spans="1:6" ht="72">
      <c r="A67" s="31">
        <f t="shared" si="1"/>
        <v>63</v>
      </c>
      <c r="B67" s="2" t="s">
        <v>260</v>
      </c>
      <c r="C67" s="23">
        <v>2</v>
      </c>
      <c r="D67" s="14">
        <v>555</v>
      </c>
      <c r="E67" s="5" t="s">
        <v>14</v>
      </c>
      <c r="F67" s="14">
        <f t="shared" si="0"/>
        <v>1110</v>
      </c>
    </row>
    <row r="68" spans="1:6" ht="204">
      <c r="A68" s="31">
        <f t="shared" si="1"/>
        <v>64</v>
      </c>
      <c r="B68" s="2" t="s">
        <v>261</v>
      </c>
      <c r="C68" s="140">
        <v>25</v>
      </c>
      <c r="D68" s="15">
        <v>177</v>
      </c>
      <c r="E68" s="16" t="s">
        <v>133</v>
      </c>
      <c r="F68" s="14">
        <f t="shared" si="0"/>
        <v>4425</v>
      </c>
    </row>
    <row r="69" spans="1:6" ht="24">
      <c r="A69" s="31">
        <f t="shared" si="1"/>
        <v>65</v>
      </c>
      <c r="B69" s="2" t="s">
        <v>262</v>
      </c>
      <c r="C69" s="140">
        <v>10</v>
      </c>
      <c r="D69" s="15">
        <v>101</v>
      </c>
      <c r="E69" s="16" t="s">
        <v>133</v>
      </c>
      <c r="F69" s="14">
        <f t="shared" ref="F69:F97" si="2">C69*D69</f>
        <v>1010</v>
      </c>
    </row>
    <row r="70" spans="1:6" ht="24">
      <c r="A70" s="31">
        <f t="shared" si="1"/>
        <v>66</v>
      </c>
      <c r="B70" s="2" t="s">
        <v>263</v>
      </c>
      <c r="C70" s="140">
        <v>10</v>
      </c>
      <c r="D70" s="15">
        <v>137</v>
      </c>
      <c r="E70" s="16" t="s">
        <v>133</v>
      </c>
      <c r="F70" s="14">
        <f t="shared" si="2"/>
        <v>1370</v>
      </c>
    </row>
    <row r="71" spans="1:6" ht="51">
      <c r="A71" s="31">
        <f t="shared" si="1"/>
        <v>67</v>
      </c>
      <c r="B71" s="10" t="s">
        <v>264</v>
      </c>
      <c r="C71" s="141">
        <v>2</v>
      </c>
      <c r="D71" s="14">
        <v>778</v>
      </c>
      <c r="E71" s="5" t="s">
        <v>14</v>
      </c>
      <c r="F71" s="14">
        <f t="shared" si="2"/>
        <v>1556</v>
      </c>
    </row>
    <row r="72" spans="1:6" ht="48">
      <c r="A72" s="31">
        <f t="shared" si="1"/>
        <v>68</v>
      </c>
      <c r="B72" s="2" t="s">
        <v>265</v>
      </c>
      <c r="C72" s="23">
        <v>2</v>
      </c>
      <c r="D72" s="15">
        <v>5128</v>
      </c>
      <c r="E72" s="16" t="s">
        <v>14</v>
      </c>
      <c r="F72" s="14">
        <f t="shared" si="2"/>
        <v>10256</v>
      </c>
    </row>
    <row r="73" spans="1:6" ht="48">
      <c r="A73" s="31">
        <f t="shared" si="1"/>
        <v>69</v>
      </c>
      <c r="B73" s="2" t="s">
        <v>266</v>
      </c>
      <c r="C73" s="23">
        <v>2</v>
      </c>
      <c r="D73" s="15">
        <v>96</v>
      </c>
      <c r="E73" s="16" t="s">
        <v>14</v>
      </c>
      <c r="F73" s="14">
        <f t="shared" si="2"/>
        <v>192</v>
      </c>
    </row>
    <row r="74" spans="1:6" ht="36">
      <c r="A74" s="31">
        <f t="shared" si="1"/>
        <v>70</v>
      </c>
      <c r="B74" s="2" t="s">
        <v>267</v>
      </c>
      <c r="C74" s="23">
        <v>4</v>
      </c>
      <c r="D74" s="14">
        <v>19</v>
      </c>
      <c r="E74" s="5" t="s">
        <v>14</v>
      </c>
      <c r="F74" s="14">
        <f t="shared" si="2"/>
        <v>76</v>
      </c>
    </row>
    <row r="75" spans="1:6" ht="48">
      <c r="A75" s="31">
        <f t="shared" si="1"/>
        <v>71</v>
      </c>
      <c r="B75" s="2" t="s">
        <v>268</v>
      </c>
      <c r="C75" s="23">
        <v>30</v>
      </c>
      <c r="D75" s="15">
        <v>292</v>
      </c>
      <c r="E75" s="16" t="s">
        <v>133</v>
      </c>
      <c r="F75" s="14">
        <f t="shared" si="2"/>
        <v>8760</v>
      </c>
    </row>
    <row r="76" spans="1:6" ht="25.5">
      <c r="A76" s="31">
        <f t="shared" si="1"/>
        <v>72</v>
      </c>
      <c r="B76" s="10" t="s">
        <v>15</v>
      </c>
      <c r="C76" s="23">
        <v>8</v>
      </c>
      <c r="D76" s="14">
        <v>85</v>
      </c>
      <c r="E76" s="5" t="s">
        <v>14</v>
      </c>
      <c r="F76" s="14">
        <f t="shared" si="2"/>
        <v>680</v>
      </c>
    </row>
    <row r="77" spans="1:6">
      <c r="A77" s="31">
        <f t="shared" si="1"/>
        <v>73</v>
      </c>
      <c r="B77" s="5" t="s">
        <v>16</v>
      </c>
      <c r="C77" s="23">
        <v>12</v>
      </c>
      <c r="D77" s="14">
        <v>85</v>
      </c>
      <c r="E77" s="5" t="s">
        <v>14</v>
      </c>
      <c r="F77" s="14">
        <f t="shared" si="2"/>
        <v>1020</v>
      </c>
    </row>
    <row r="78" spans="1:6">
      <c r="A78" s="31">
        <f t="shared" si="1"/>
        <v>74</v>
      </c>
      <c r="B78" s="5" t="s">
        <v>17</v>
      </c>
      <c r="C78" s="23">
        <v>10</v>
      </c>
      <c r="D78" s="14">
        <v>195</v>
      </c>
      <c r="E78" s="5" t="s">
        <v>14</v>
      </c>
      <c r="F78" s="14">
        <f t="shared" si="2"/>
        <v>1950</v>
      </c>
    </row>
    <row r="79" spans="1:6">
      <c r="A79" s="31">
        <f t="shared" si="1"/>
        <v>75</v>
      </c>
      <c r="B79" s="5" t="s">
        <v>18</v>
      </c>
      <c r="C79" s="23">
        <v>10</v>
      </c>
      <c r="D79" s="14">
        <v>89</v>
      </c>
      <c r="E79" s="5" t="s">
        <v>14</v>
      </c>
      <c r="F79" s="14">
        <f t="shared" si="2"/>
        <v>890</v>
      </c>
    </row>
    <row r="80" spans="1:6">
      <c r="A80" s="31">
        <f t="shared" si="1"/>
        <v>76</v>
      </c>
      <c r="B80" s="5" t="s">
        <v>19</v>
      </c>
      <c r="C80" s="23">
        <v>7</v>
      </c>
      <c r="D80" s="14">
        <v>147</v>
      </c>
      <c r="E80" s="5" t="s">
        <v>14</v>
      </c>
      <c r="F80" s="14">
        <f t="shared" si="2"/>
        <v>1029</v>
      </c>
    </row>
    <row r="81" spans="1:6">
      <c r="A81" s="31">
        <f t="shared" si="1"/>
        <v>77</v>
      </c>
      <c r="B81" s="5" t="s">
        <v>20</v>
      </c>
      <c r="C81" s="23">
        <v>30</v>
      </c>
      <c r="D81" s="14">
        <v>21</v>
      </c>
      <c r="E81" s="5" t="s">
        <v>14</v>
      </c>
      <c r="F81" s="14">
        <f t="shared" si="2"/>
        <v>630</v>
      </c>
    </row>
    <row r="82" spans="1:6" ht="25.5">
      <c r="A82" s="31">
        <f t="shared" si="1"/>
        <v>78</v>
      </c>
      <c r="B82" s="5" t="s">
        <v>21</v>
      </c>
      <c r="C82" s="23">
        <v>4</v>
      </c>
      <c r="D82" s="14">
        <v>142</v>
      </c>
      <c r="E82" s="5" t="s">
        <v>14</v>
      </c>
      <c r="F82" s="14">
        <f t="shared" si="2"/>
        <v>568</v>
      </c>
    </row>
    <row r="83" spans="1:6">
      <c r="A83" s="31">
        <f t="shared" si="1"/>
        <v>79</v>
      </c>
      <c r="B83" s="5" t="s">
        <v>22</v>
      </c>
      <c r="C83" s="23">
        <v>7</v>
      </c>
      <c r="D83" s="14">
        <v>144</v>
      </c>
      <c r="E83" s="5" t="s">
        <v>14</v>
      </c>
      <c r="F83" s="14">
        <f t="shared" si="2"/>
        <v>1008</v>
      </c>
    </row>
    <row r="84" spans="1:6">
      <c r="A84" s="31">
        <f t="shared" si="1"/>
        <v>80</v>
      </c>
      <c r="B84" s="5" t="s">
        <v>23</v>
      </c>
      <c r="C84" s="23">
        <v>15</v>
      </c>
      <c r="D84" s="14">
        <v>17</v>
      </c>
      <c r="E84" s="5" t="s">
        <v>14</v>
      </c>
      <c r="F84" s="14">
        <f t="shared" si="2"/>
        <v>255</v>
      </c>
    </row>
    <row r="85" spans="1:6">
      <c r="A85" s="31">
        <f t="shared" si="1"/>
        <v>81</v>
      </c>
      <c r="B85" s="5" t="s">
        <v>24</v>
      </c>
      <c r="C85" s="23">
        <v>1</v>
      </c>
      <c r="D85" s="14">
        <v>187</v>
      </c>
      <c r="E85" s="28" t="s">
        <v>137</v>
      </c>
      <c r="F85" s="14">
        <f t="shared" si="2"/>
        <v>187</v>
      </c>
    </row>
    <row r="86" spans="1:6">
      <c r="A86" s="31">
        <f t="shared" si="1"/>
        <v>82</v>
      </c>
      <c r="B86" s="5" t="s">
        <v>25</v>
      </c>
      <c r="C86" s="23">
        <v>1</v>
      </c>
      <c r="D86" s="14">
        <v>103</v>
      </c>
      <c r="E86" s="28" t="s">
        <v>138</v>
      </c>
      <c r="F86" s="14">
        <f t="shared" si="2"/>
        <v>103</v>
      </c>
    </row>
    <row r="87" spans="1:6" ht="72">
      <c r="A87" s="31">
        <f t="shared" si="1"/>
        <v>83</v>
      </c>
      <c r="B87" s="2" t="s">
        <v>269</v>
      </c>
      <c r="C87" s="23">
        <v>25</v>
      </c>
      <c r="D87" s="14">
        <v>84</v>
      </c>
      <c r="E87" s="5" t="s">
        <v>133</v>
      </c>
      <c r="F87" s="14">
        <f t="shared" si="2"/>
        <v>2100</v>
      </c>
    </row>
    <row r="88" spans="1:6" ht="120">
      <c r="A88" s="31">
        <f t="shared" si="1"/>
        <v>84</v>
      </c>
      <c r="B88" s="2" t="s">
        <v>271</v>
      </c>
      <c r="C88" s="23">
        <v>30</v>
      </c>
      <c r="D88" s="14">
        <v>188</v>
      </c>
      <c r="E88" s="5" t="s">
        <v>133</v>
      </c>
      <c r="F88" s="14">
        <f t="shared" si="2"/>
        <v>5640</v>
      </c>
    </row>
    <row r="89" spans="1:6">
      <c r="A89" s="31">
        <f t="shared" si="1"/>
        <v>85</v>
      </c>
      <c r="B89" s="5" t="s">
        <v>26</v>
      </c>
      <c r="C89" s="23">
        <v>6</v>
      </c>
      <c r="D89" s="14">
        <v>84</v>
      </c>
      <c r="E89" s="5" t="s">
        <v>133</v>
      </c>
      <c r="F89" s="14">
        <f t="shared" si="2"/>
        <v>504</v>
      </c>
    </row>
    <row r="90" spans="1:6">
      <c r="A90" s="31">
        <f t="shared" si="1"/>
        <v>86</v>
      </c>
      <c r="B90" s="5" t="s">
        <v>27</v>
      </c>
      <c r="C90" s="23">
        <v>2</v>
      </c>
      <c r="D90" s="14">
        <v>78</v>
      </c>
      <c r="E90" s="5" t="s">
        <v>133</v>
      </c>
      <c r="F90" s="14">
        <f t="shared" si="2"/>
        <v>156</v>
      </c>
    </row>
    <row r="91" spans="1:6" ht="294.75" customHeight="1">
      <c r="A91" s="31">
        <f t="shared" si="1"/>
        <v>87</v>
      </c>
      <c r="B91" s="2" t="s">
        <v>280</v>
      </c>
      <c r="C91" s="23">
        <v>3</v>
      </c>
      <c r="D91" s="15">
        <v>6153</v>
      </c>
      <c r="E91" s="16" t="s">
        <v>14</v>
      </c>
      <c r="F91" s="14">
        <f t="shared" si="2"/>
        <v>18459</v>
      </c>
    </row>
    <row r="92" spans="1:6" ht="279" customHeight="1">
      <c r="A92" s="31">
        <f t="shared" si="1"/>
        <v>88</v>
      </c>
      <c r="B92" s="166" t="s">
        <v>281</v>
      </c>
      <c r="C92" s="23">
        <v>1</v>
      </c>
      <c r="D92" s="29">
        <v>42400</v>
      </c>
      <c r="E92" s="16" t="s">
        <v>14</v>
      </c>
      <c r="F92" s="14">
        <f t="shared" si="2"/>
        <v>42400</v>
      </c>
    </row>
    <row r="93" spans="1:6" ht="237">
      <c r="A93" s="31">
        <f t="shared" si="1"/>
        <v>89</v>
      </c>
      <c r="B93" s="166" t="s">
        <v>272</v>
      </c>
      <c r="C93" s="23">
        <v>1</v>
      </c>
      <c r="D93" s="29">
        <v>13899</v>
      </c>
      <c r="E93" s="16" t="s">
        <v>14</v>
      </c>
      <c r="F93" s="14">
        <f t="shared" si="2"/>
        <v>13899</v>
      </c>
    </row>
    <row r="94" spans="1:6" ht="48">
      <c r="A94" s="31">
        <f t="shared" si="1"/>
        <v>90</v>
      </c>
      <c r="B94" s="2" t="s">
        <v>273</v>
      </c>
      <c r="C94" s="140">
        <v>2</v>
      </c>
      <c r="D94" s="15">
        <v>430</v>
      </c>
      <c r="E94" s="16" t="s">
        <v>14</v>
      </c>
      <c r="F94" s="14">
        <f t="shared" si="2"/>
        <v>860</v>
      </c>
    </row>
    <row r="95" spans="1:6" ht="54" customHeight="1">
      <c r="A95" s="31">
        <f t="shared" si="1"/>
        <v>91</v>
      </c>
      <c r="B95" s="35" t="s">
        <v>274</v>
      </c>
      <c r="C95" s="23">
        <v>2</v>
      </c>
      <c r="D95" s="14">
        <v>484</v>
      </c>
      <c r="E95" s="5" t="s">
        <v>14</v>
      </c>
      <c r="F95" s="14">
        <f t="shared" si="2"/>
        <v>968</v>
      </c>
    </row>
    <row r="96" spans="1:6" ht="45" customHeight="1">
      <c r="A96" s="31">
        <f t="shared" si="1"/>
        <v>92</v>
      </c>
      <c r="B96" s="35" t="s">
        <v>275</v>
      </c>
      <c r="C96" s="23">
        <v>4</v>
      </c>
      <c r="D96" s="14">
        <v>58</v>
      </c>
      <c r="E96" s="5" t="s">
        <v>14</v>
      </c>
      <c r="F96" s="14">
        <f t="shared" si="2"/>
        <v>232</v>
      </c>
    </row>
    <row r="97" spans="1:6" ht="51.75" customHeight="1">
      <c r="A97" s="31">
        <f t="shared" si="1"/>
        <v>93</v>
      </c>
      <c r="B97" s="35" t="s">
        <v>276</v>
      </c>
      <c r="C97" s="23">
        <v>2</v>
      </c>
      <c r="D97" s="14">
        <v>341</v>
      </c>
      <c r="E97" s="9" t="s">
        <v>14</v>
      </c>
      <c r="F97" s="24">
        <f t="shared" si="2"/>
        <v>682</v>
      </c>
    </row>
    <row r="98" spans="1:6">
      <c r="A98" s="31"/>
      <c r="B98" s="1"/>
      <c r="C98" s="14"/>
      <c r="D98" s="159"/>
      <c r="E98" s="37"/>
      <c r="F98" s="161">
        <f>SUM(F4:F97)</f>
        <v>689994.16255999997</v>
      </c>
    </row>
    <row r="99" spans="1:6">
      <c r="A99" s="31"/>
      <c r="B99" s="183" t="s">
        <v>28</v>
      </c>
      <c r="C99" s="187"/>
      <c r="D99" s="160">
        <v>0.09</v>
      </c>
      <c r="E99" s="162"/>
      <c r="F99" s="162">
        <f>F98*9%</f>
        <v>62099.474630399993</v>
      </c>
    </row>
    <row r="100" spans="1:6">
      <c r="A100" s="30"/>
      <c r="B100" s="183" t="s">
        <v>29</v>
      </c>
      <c r="C100" s="187"/>
      <c r="D100" s="160">
        <v>0.09</v>
      </c>
      <c r="E100" s="162"/>
      <c r="F100" s="162">
        <f>F98*9%</f>
        <v>62099.474630399993</v>
      </c>
    </row>
    <row r="101" spans="1:6">
      <c r="A101" s="30"/>
      <c r="B101" s="188" t="s">
        <v>30</v>
      </c>
      <c r="C101" s="184"/>
      <c r="D101" s="184"/>
      <c r="E101" s="162"/>
      <c r="F101" s="162">
        <f>F98+F99+F100</f>
        <v>814193.11182079988</v>
      </c>
    </row>
    <row r="102" spans="1:6">
      <c r="A102" s="30"/>
      <c r="B102" s="183" t="s">
        <v>70</v>
      </c>
      <c r="C102" s="187"/>
      <c r="D102" s="160">
        <v>0.01</v>
      </c>
      <c r="E102" s="162"/>
      <c r="F102" s="162">
        <f>F101*1%</f>
        <v>8141.9311182079991</v>
      </c>
    </row>
    <row r="103" spans="1:6">
      <c r="A103" s="30"/>
      <c r="B103" s="183" t="s">
        <v>71</v>
      </c>
      <c r="C103" s="184"/>
      <c r="D103" s="184"/>
      <c r="E103" s="163"/>
      <c r="F103" s="163">
        <f>F101+F102</f>
        <v>822335.04293900786</v>
      </c>
    </row>
    <row r="104" spans="1:6">
      <c r="A104" s="30"/>
      <c r="B104" s="188" t="s">
        <v>31</v>
      </c>
      <c r="C104" s="184"/>
      <c r="D104" s="184"/>
      <c r="E104" s="162"/>
      <c r="F104" s="162">
        <f>F103*3%</f>
        <v>24670.051288170234</v>
      </c>
    </row>
    <row r="105" spans="1:6">
      <c r="A105" s="30"/>
      <c r="B105" s="183" t="s">
        <v>32</v>
      </c>
      <c r="C105" s="184"/>
      <c r="D105" s="184"/>
      <c r="E105" s="162"/>
      <c r="F105" s="162">
        <f>F103+F104</f>
        <v>847005.09422717814</v>
      </c>
    </row>
    <row r="106" spans="1:6" ht="15.75">
      <c r="A106" s="158"/>
      <c r="B106" s="185" t="s">
        <v>33</v>
      </c>
      <c r="C106" s="186"/>
      <c r="D106" s="186"/>
      <c r="E106" s="164"/>
      <c r="F106" s="164">
        <v>847005</v>
      </c>
    </row>
    <row r="107" spans="1:6">
      <c r="A107" s="176" t="str">
        <f>[1]!SPELLNUMBER(F106)</f>
        <v xml:space="preserve">Rupees Eight Lakh FourtySeven Thousand Five Only </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scale="99" orientation="portrait" horizontalDpi="4294967293" r:id="rId1"/>
  <rowBreaks count="1" manualBreakCount="1">
    <brk id="96" max="5" man="1"/>
  </rowBreaks>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8" t="s">
        <v>122</v>
      </c>
      <c r="C1" s="38"/>
      <c r="D1" s="38"/>
      <c r="E1" s="38"/>
      <c r="F1" s="38"/>
    </row>
    <row r="2" spans="1:6" ht="31.5" customHeight="1">
      <c r="A2" s="40" t="s">
        <v>0</v>
      </c>
      <c r="B2" s="41" t="s">
        <v>146</v>
      </c>
      <c r="C2" s="41" t="s">
        <v>147</v>
      </c>
      <c r="D2" s="41" t="s">
        <v>148</v>
      </c>
      <c r="E2" s="41" t="s">
        <v>149</v>
      </c>
      <c r="F2" s="41" t="s">
        <v>150</v>
      </c>
    </row>
    <row r="3" spans="1:6" ht="19.5" customHeight="1">
      <c r="A3" s="42">
        <v>1</v>
      </c>
      <c r="B3" s="43" t="s">
        <v>34</v>
      </c>
      <c r="C3" s="42">
        <v>5</v>
      </c>
      <c r="D3" s="42">
        <v>350</v>
      </c>
      <c r="E3" s="44" t="s">
        <v>10</v>
      </c>
      <c r="F3" s="45">
        <v>1750</v>
      </c>
    </row>
    <row r="4" spans="1:6" ht="18.75" customHeight="1">
      <c r="A4" s="42">
        <v>2</v>
      </c>
      <c r="B4" s="43" t="s">
        <v>141</v>
      </c>
      <c r="C4" s="46">
        <v>5</v>
      </c>
      <c r="D4" s="46">
        <v>3776</v>
      </c>
      <c r="E4" s="47" t="s">
        <v>66</v>
      </c>
      <c r="F4" s="45">
        <v>18880</v>
      </c>
    </row>
    <row r="5" spans="1:6" ht="25.5">
      <c r="A5" s="42">
        <v>3</v>
      </c>
      <c r="B5" s="48" t="s">
        <v>72</v>
      </c>
      <c r="C5" s="46">
        <v>5</v>
      </c>
      <c r="D5" s="46">
        <v>1000</v>
      </c>
      <c r="E5" s="44" t="s">
        <v>14</v>
      </c>
      <c r="F5" s="45">
        <v>5000</v>
      </c>
    </row>
    <row r="6" spans="1:6" ht="89.25">
      <c r="A6" s="42">
        <v>4</v>
      </c>
      <c r="B6" s="43" t="s">
        <v>143</v>
      </c>
      <c r="C6" s="46">
        <v>1</v>
      </c>
      <c r="D6" s="46">
        <v>5000</v>
      </c>
      <c r="E6" s="44" t="s">
        <v>66</v>
      </c>
      <c r="F6" s="45">
        <v>5000</v>
      </c>
    </row>
    <row r="7" spans="1:6" ht="21" customHeight="1">
      <c r="A7" s="42">
        <v>5</v>
      </c>
      <c r="B7" s="43" t="s">
        <v>140</v>
      </c>
      <c r="C7" s="42">
        <v>1</v>
      </c>
      <c r="D7" s="42">
        <v>2071</v>
      </c>
      <c r="E7" s="44" t="s">
        <v>66</v>
      </c>
      <c r="F7" s="45">
        <v>2071</v>
      </c>
    </row>
    <row r="8" spans="1:6" ht="19.5" customHeight="1">
      <c r="A8" s="49">
        <v>6</v>
      </c>
      <c r="B8" s="50" t="s">
        <v>35</v>
      </c>
      <c r="C8" s="51">
        <v>8</v>
      </c>
      <c r="D8" s="51">
        <v>216</v>
      </c>
      <c r="E8" s="52" t="s">
        <v>36</v>
      </c>
      <c r="F8" s="53">
        <v>1728</v>
      </c>
    </row>
    <row r="9" spans="1:6" ht="22.5" customHeight="1">
      <c r="A9" s="49">
        <v>7</v>
      </c>
      <c r="B9" s="54" t="s">
        <v>37</v>
      </c>
      <c r="C9" s="55">
        <v>5</v>
      </c>
      <c r="D9" s="55">
        <v>210</v>
      </c>
      <c r="E9" s="56" t="s">
        <v>36</v>
      </c>
      <c r="F9" s="57">
        <v>1050</v>
      </c>
    </row>
    <row r="10" spans="1:6" ht="21.75" customHeight="1">
      <c r="A10" s="49">
        <v>8</v>
      </c>
      <c r="B10" s="58" t="s">
        <v>151</v>
      </c>
      <c r="C10" s="55">
        <v>5</v>
      </c>
      <c r="D10" s="55">
        <v>50</v>
      </c>
      <c r="E10" s="56" t="s">
        <v>36</v>
      </c>
      <c r="F10" s="57">
        <v>250</v>
      </c>
    </row>
    <row r="11" spans="1:6" ht="25.5">
      <c r="A11" s="49">
        <v>9</v>
      </c>
      <c r="B11" s="58" t="s">
        <v>57</v>
      </c>
      <c r="C11" s="55">
        <v>4</v>
      </c>
      <c r="D11" s="55">
        <v>520</v>
      </c>
      <c r="E11" s="56" t="s">
        <v>36</v>
      </c>
      <c r="F11" s="57">
        <v>2080</v>
      </c>
    </row>
    <row r="12" spans="1:6">
      <c r="A12" s="49">
        <v>10</v>
      </c>
      <c r="B12" s="54" t="s">
        <v>38</v>
      </c>
      <c r="C12" s="55">
        <v>4</v>
      </c>
      <c r="D12" s="55">
        <v>300</v>
      </c>
      <c r="E12" s="56" t="s">
        <v>36</v>
      </c>
      <c r="F12" s="57">
        <v>1200</v>
      </c>
    </row>
    <row r="13" spans="1:6" ht="27" customHeight="1">
      <c r="A13" s="49">
        <v>11</v>
      </c>
      <c r="B13" s="54" t="s">
        <v>39</v>
      </c>
      <c r="C13" s="55">
        <v>4</v>
      </c>
      <c r="D13" s="55">
        <v>150</v>
      </c>
      <c r="E13" s="56" t="s">
        <v>36</v>
      </c>
      <c r="F13" s="57">
        <v>600</v>
      </c>
    </row>
    <row r="14" spans="1:6" ht="24" customHeight="1">
      <c r="A14" s="49">
        <v>12</v>
      </c>
      <c r="B14" s="54" t="s">
        <v>40</v>
      </c>
      <c r="C14" s="55">
        <v>4</v>
      </c>
      <c r="D14" s="55">
        <v>350</v>
      </c>
      <c r="E14" s="56" t="s">
        <v>36</v>
      </c>
      <c r="F14" s="57">
        <v>1400</v>
      </c>
    </row>
    <row r="15" spans="1:6" ht="18.75" customHeight="1">
      <c r="A15" s="49">
        <v>13</v>
      </c>
      <c r="B15" s="58" t="s">
        <v>152</v>
      </c>
      <c r="C15" s="55">
        <v>2</v>
      </c>
      <c r="D15" s="55">
        <v>200</v>
      </c>
      <c r="E15" s="56" t="s">
        <v>41</v>
      </c>
      <c r="F15" s="57">
        <v>400</v>
      </c>
    </row>
    <row r="16" spans="1:6">
      <c r="A16" s="49">
        <v>14</v>
      </c>
      <c r="B16" s="54" t="s">
        <v>42</v>
      </c>
      <c r="C16" s="55">
        <v>2</v>
      </c>
      <c r="D16" s="55">
        <v>145</v>
      </c>
      <c r="E16" s="56" t="s">
        <v>41</v>
      </c>
      <c r="F16" s="57">
        <v>290</v>
      </c>
    </row>
    <row r="17" spans="1:6" ht="33.75" customHeight="1">
      <c r="A17" s="49">
        <v>15</v>
      </c>
      <c r="B17" s="54" t="s">
        <v>43</v>
      </c>
      <c r="C17" s="55">
        <v>4</v>
      </c>
      <c r="D17" s="55">
        <v>120</v>
      </c>
      <c r="E17" s="56" t="s">
        <v>44</v>
      </c>
      <c r="F17" s="57">
        <v>480</v>
      </c>
    </row>
    <row r="18" spans="1:6" ht="33.75" customHeight="1">
      <c r="A18" s="49">
        <v>16</v>
      </c>
      <c r="B18" s="54" t="s">
        <v>45</v>
      </c>
      <c r="C18" s="59">
        <v>8</v>
      </c>
      <c r="D18" s="59">
        <v>140</v>
      </c>
      <c r="E18" s="60" t="s">
        <v>46</v>
      </c>
      <c r="F18" s="57">
        <v>1120</v>
      </c>
    </row>
    <row r="19" spans="1:6" ht="33.75" customHeight="1">
      <c r="A19" s="49">
        <v>17</v>
      </c>
      <c r="B19" s="54" t="s">
        <v>47</v>
      </c>
      <c r="C19" s="55">
        <v>6</v>
      </c>
      <c r="D19" s="55">
        <v>80</v>
      </c>
      <c r="E19" s="56" t="s">
        <v>48</v>
      </c>
      <c r="F19" s="57">
        <v>480</v>
      </c>
    </row>
    <row r="20" spans="1:6">
      <c r="A20" s="61">
        <v>18</v>
      </c>
      <c r="B20" s="62" t="s">
        <v>49</v>
      </c>
      <c r="C20" s="63">
        <v>6</v>
      </c>
      <c r="D20" s="63">
        <v>125</v>
      </c>
      <c r="E20" s="56" t="s">
        <v>36</v>
      </c>
      <c r="F20" s="57">
        <v>750</v>
      </c>
    </row>
    <row r="21" spans="1:6" ht="19.5" customHeight="1">
      <c r="A21" s="42">
        <v>19</v>
      </c>
      <c r="B21" s="43" t="s">
        <v>50</v>
      </c>
      <c r="C21" s="46">
        <v>4</v>
      </c>
      <c r="D21" s="46">
        <v>170</v>
      </c>
      <c r="E21" s="64" t="s">
        <v>36</v>
      </c>
      <c r="F21" s="65">
        <v>680</v>
      </c>
    </row>
    <row r="22" spans="1:6" ht="25.5">
      <c r="A22" s="42">
        <v>20</v>
      </c>
      <c r="B22" s="43" t="s">
        <v>142</v>
      </c>
      <c r="C22" s="46">
        <v>1</v>
      </c>
      <c r="D22" s="46">
        <v>5000</v>
      </c>
      <c r="E22" s="66" t="s">
        <v>66</v>
      </c>
      <c r="F22" s="53">
        <v>5000</v>
      </c>
    </row>
    <row r="23" spans="1:6" ht="30.75" customHeight="1">
      <c r="A23" s="42">
        <v>21</v>
      </c>
      <c r="B23" s="43" t="s">
        <v>144</v>
      </c>
      <c r="C23" s="46">
        <v>1</v>
      </c>
      <c r="D23" s="46">
        <v>4000</v>
      </c>
      <c r="E23" s="67" t="s">
        <v>66</v>
      </c>
      <c r="F23" s="68">
        <v>4000</v>
      </c>
    </row>
    <row r="24" spans="1:6" ht="25.5">
      <c r="A24" s="49">
        <v>22</v>
      </c>
      <c r="B24" s="69" t="s">
        <v>51</v>
      </c>
      <c r="C24" s="70">
        <v>3</v>
      </c>
      <c r="D24" s="70">
        <v>200</v>
      </c>
      <c r="E24" s="71" t="s">
        <v>10</v>
      </c>
      <c r="F24" s="68">
        <v>600</v>
      </c>
    </row>
    <row r="25" spans="1:6" ht="51">
      <c r="A25" s="49">
        <v>23</v>
      </c>
      <c r="B25" s="72" t="s">
        <v>145</v>
      </c>
      <c r="C25" s="51">
        <v>1</v>
      </c>
      <c r="D25" s="51">
        <v>1000</v>
      </c>
      <c r="E25" s="73" t="s">
        <v>66</v>
      </c>
      <c r="F25" s="53">
        <v>1000</v>
      </c>
    </row>
    <row r="26" spans="1:6">
      <c r="A26" s="3"/>
      <c r="B26" s="5"/>
      <c r="C26" s="55"/>
      <c r="D26" s="55"/>
      <c r="E26" s="60" t="s">
        <v>52</v>
      </c>
      <c r="F26" s="57">
        <f>SUM(F3:F25)</f>
        <v>55809</v>
      </c>
    </row>
    <row r="27" spans="1:6">
      <c r="A27" s="3"/>
      <c r="B27" s="5" t="s">
        <v>58</v>
      </c>
      <c r="C27" s="55"/>
      <c r="D27" s="55"/>
      <c r="E27" s="60" t="s">
        <v>52</v>
      </c>
      <c r="F27" s="57">
        <v>558</v>
      </c>
    </row>
    <row r="28" spans="1:6">
      <c r="A28" s="3"/>
      <c r="B28" s="5"/>
      <c r="C28" s="55"/>
      <c r="D28" s="55" t="s">
        <v>53</v>
      </c>
      <c r="E28" s="60" t="s">
        <v>54</v>
      </c>
      <c r="F28" s="57">
        <f>SUM(F26:F27)</f>
        <v>56367</v>
      </c>
    </row>
    <row r="29" spans="1:6">
      <c r="A29" s="4"/>
      <c r="B29" s="9" t="s">
        <v>59</v>
      </c>
      <c r="C29" s="63"/>
      <c r="D29" s="63"/>
      <c r="E29" s="74" t="s">
        <v>55</v>
      </c>
      <c r="F29" s="65">
        <v>1674</v>
      </c>
    </row>
    <row r="30" spans="1:6">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I152"/>
  <sheetViews>
    <sheetView view="pageBreakPreview" zoomScale="90" zoomScaleSheetLayoutView="90" workbookViewId="0">
      <selection sqref="A1:I1"/>
    </sheetView>
  </sheetViews>
  <sheetFormatPr defaultColWidth="9.140625" defaultRowHeight="15"/>
  <cols>
    <col min="1" max="1" width="3.5703125" style="12" customWidth="1"/>
    <col min="2" max="2" width="41.7109375" style="11" customWidth="1"/>
    <col min="3" max="3" width="8.5703125" style="11" customWidth="1"/>
    <col min="4" max="4" width="7.85546875" style="11" customWidth="1"/>
    <col min="5" max="6" width="7" style="11" customWidth="1"/>
    <col min="7" max="7" width="8.42578125" style="11" customWidth="1"/>
    <col min="8" max="8" width="8.7109375" style="11" customWidth="1"/>
    <col min="9" max="9" width="8.140625" style="11" customWidth="1"/>
    <col min="10" max="16384" width="9.140625" style="11"/>
  </cols>
  <sheetData>
    <row r="1" spans="1:9" ht="68.25" customHeight="1">
      <c r="A1" s="189" t="s">
        <v>358</v>
      </c>
      <c r="B1" s="189"/>
      <c r="C1" s="189"/>
      <c r="D1" s="189"/>
      <c r="E1" s="189"/>
      <c r="F1" s="189"/>
      <c r="G1" s="189"/>
      <c r="H1" s="189"/>
      <c r="I1" s="189"/>
    </row>
    <row r="2" spans="1:9" ht="54" customHeight="1">
      <c r="A2" s="190" t="s">
        <v>204</v>
      </c>
      <c r="B2" s="190"/>
      <c r="C2" s="190"/>
      <c r="D2" s="190"/>
      <c r="E2" s="190"/>
      <c r="F2" s="190"/>
      <c r="G2" s="190"/>
      <c r="H2" s="190"/>
      <c r="I2" s="190"/>
    </row>
    <row r="3" spans="1:9" ht="22.5">
      <c r="A3" s="170" t="s">
        <v>0</v>
      </c>
      <c r="B3" s="110" t="s">
        <v>179</v>
      </c>
      <c r="C3" s="110" t="s">
        <v>153</v>
      </c>
      <c r="D3" s="110" t="s">
        <v>154</v>
      </c>
      <c r="E3" s="110" t="s">
        <v>155</v>
      </c>
      <c r="F3" s="110" t="s">
        <v>156</v>
      </c>
      <c r="G3" s="110" t="s">
        <v>157</v>
      </c>
      <c r="H3" s="107" t="s">
        <v>158</v>
      </c>
      <c r="I3" s="110" t="s">
        <v>180</v>
      </c>
    </row>
    <row r="4" spans="1:9" ht="114" customHeight="1">
      <c r="A4" s="80">
        <v>1</v>
      </c>
      <c r="B4" s="77" t="s">
        <v>303</v>
      </c>
      <c r="C4" s="77"/>
      <c r="D4" s="77"/>
      <c r="E4" s="77"/>
      <c r="F4" s="77"/>
      <c r="G4" s="81"/>
      <c r="H4" s="82"/>
      <c r="I4" s="79"/>
    </row>
    <row r="5" spans="1:9">
      <c r="A5" s="80"/>
      <c r="B5" s="77" t="s">
        <v>159</v>
      </c>
      <c r="C5" s="77">
        <v>6</v>
      </c>
      <c r="D5" s="81">
        <v>1.2</v>
      </c>
      <c r="E5" s="81">
        <v>1.2</v>
      </c>
      <c r="F5" s="81">
        <v>1</v>
      </c>
      <c r="G5" s="81">
        <f>C5*D5*E5</f>
        <v>8.6399999999999988</v>
      </c>
      <c r="H5" s="82"/>
      <c r="I5" s="79"/>
    </row>
    <row r="6" spans="1:9">
      <c r="A6" s="80"/>
      <c r="B6" s="77" t="s">
        <v>160</v>
      </c>
      <c r="C6" s="77">
        <v>1</v>
      </c>
      <c r="D6" s="81">
        <v>1</v>
      </c>
      <c r="E6" s="81">
        <v>0.375</v>
      </c>
      <c r="F6" s="81">
        <v>0.15</v>
      </c>
      <c r="G6" s="81">
        <f>C6*D6*E6*F6</f>
        <v>5.6249999999999994E-2</v>
      </c>
      <c r="H6" s="82">
        <v>8.6959999999999997</v>
      </c>
      <c r="I6" s="79" t="s">
        <v>9</v>
      </c>
    </row>
    <row r="7" spans="1:9" ht="90">
      <c r="A7" s="80">
        <v>2</v>
      </c>
      <c r="B7" s="79" t="s">
        <v>304</v>
      </c>
      <c r="C7" s="79"/>
      <c r="D7" s="79"/>
      <c r="E7" s="79"/>
      <c r="F7" s="79"/>
      <c r="G7" s="85"/>
      <c r="H7" s="82">
        <v>2.899</v>
      </c>
      <c r="I7" s="79" t="s">
        <v>123</v>
      </c>
    </row>
    <row r="8" spans="1:9" ht="67.5">
      <c r="A8" s="80">
        <v>3</v>
      </c>
      <c r="B8" s="79" t="s">
        <v>282</v>
      </c>
      <c r="C8" s="79"/>
      <c r="D8" s="79"/>
      <c r="E8" s="79"/>
      <c r="F8" s="79"/>
      <c r="G8" s="85"/>
      <c r="H8" s="82"/>
      <c r="I8" s="79"/>
    </row>
    <row r="9" spans="1:9">
      <c r="A9" s="80"/>
      <c r="B9" s="79"/>
      <c r="C9" s="77">
        <v>1</v>
      </c>
      <c r="D9" s="81">
        <v>5.0999999999999996</v>
      </c>
      <c r="E9" s="81">
        <v>4.55</v>
      </c>
      <c r="F9" s="81">
        <v>0.32500000000000001</v>
      </c>
      <c r="G9" s="81">
        <f>C9*D9*E9*F9</f>
        <v>7.5416249999999998</v>
      </c>
      <c r="H9" s="82">
        <v>7.5419999999999998</v>
      </c>
      <c r="I9" s="79" t="s">
        <v>9</v>
      </c>
    </row>
    <row r="10" spans="1:9" ht="56.25">
      <c r="A10" s="80">
        <v>4</v>
      </c>
      <c r="B10" s="77" t="s">
        <v>305</v>
      </c>
      <c r="C10" s="77"/>
      <c r="D10" s="77"/>
      <c r="E10" s="77"/>
      <c r="F10" s="77"/>
      <c r="G10" s="81"/>
      <c r="H10" s="83"/>
      <c r="I10" s="78"/>
    </row>
    <row r="11" spans="1:9">
      <c r="A11" s="80"/>
      <c r="B11" s="77"/>
      <c r="C11" s="77">
        <v>6</v>
      </c>
      <c r="D11" s="81">
        <v>1.2</v>
      </c>
      <c r="E11" s="81">
        <v>1.2</v>
      </c>
      <c r="F11" s="81"/>
      <c r="G11" s="81">
        <f>C11*D11*E11</f>
        <v>8.6399999999999988</v>
      </c>
      <c r="H11" s="82"/>
      <c r="I11" s="78"/>
    </row>
    <row r="12" spans="1:9">
      <c r="A12" s="80"/>
      <c r="B12" s="77"/>
      <c r="C12" s="77">
        <v>2</v>
      </c>
      <c r="D12" s="81">
        <v>2.5</v>
      </c>
      <c r="E12" s="81">
        <v>0.375</v>
      </c>
      <c r="F12" s="81"/>
      <c r="G12" s="81">
        <f>C12*D12*E12</f>
        <v>1.875</v>
      </c>
      <c r="H12" s="82"/>
      <c r="I12" s="78"/>
    </row>
    <row r="13" spans="1:9">
      <c r="A13" s="80"/>
      <c r="B13" s="77"/>
      <c r="C13" s="77">
        <v>1</v>
      </c>
      <c r="D13" s="81">
        <v>1</v>
      </c>
      <c r="E13" s="81">
        <v>0.375</v>
      </c>
      <c r="F13" s="81"/>
      <c r="G13" s="81">
        <f>C13*D13*E13</f>
        <v>0.375</v>
      </c>
      <c r="H13" s="83"/>
      <c r="I13" s="78"/>
    </row>
    <row r="14" spans="1:9">
      <c r="A14" s="80"/>
      <c r="B14" s="77"/>
      <c r="C14" s="77">
        <v>2</v>
      </c>
      <c r="D14" s="81">
        <v>1.5</v>
      </c>
      <c r="E14" s="81">
        <v>1</v>
      </c>
      <c r="F14" s="81"/>
      <c r="G14" s="81">
        <f>C14*D14*E14</f>
        <v>3</v>
      </c>
      <c r="H14" s="82"/>
      <c r="I14" s="79"/>
    </row>
    <row r="15" spans="1:9">
      <c r="A15" s="80"/>
      <c r="B15" s="77"/>
      <c r="C15" s="77">
        <v>1</v>
      </c>
      <c r="D15" s="81">
        <v>5.0999999999999996</v>
      </c>
      <c r="E15" s="81">
        <v>4.55</v>
      </c>
      <c r="F15" s="81"/>
      <c r="G15" s="81">
        <f>C15*D15*E15</f>
        <v>23.204999999999998</v>
      </c>
      <c r="H15" s="82">
        <v>37.1</v>
      </c>
      <c r="I15" s="78" t="s">
        <v>131</v>
      </c>
    </row>
    <row r="16" spans="1:9" ht="78.75">
      <c r="A16" s="80">
        <v>5</v>
      </c>
      <c r="B16" s="79" t="s">
        <v>306</v>
      </c>
      <c r="C16" s="79"/>
      <c r="D16" s="79"/>
      <c r="E16" s="79"/>
      <c r="F16" s="79"/>
      <c r="G16" s="85"/>
      <c r="H16" s="83"/>
      <c r="I16" s="78"/>
    </row>
    <row r="17" spans="1:9">
      <c r="A17" s="80"/>
      <c r="B17" s="79"/>
      <c r="C17" s="77">
        <v>6</v>
      </c>
      <c r="D17" s="81">
        <v>1.2</v>
      </c>
      <c r="E17" s="81">
        <v>1.2</v>
      </c>
      <c r="F17" s="81">
        <v>0.15</v>
      </c>
      <c r="G17" s="81">
        <f>C17*D17*E17*F17</f>
        <v>1.2959999999999998</v>
      </c>
      <c r="H17" s="82"/>
      <c r="I17" s="78"/>
    </row>
    <row r="18" spans="1:9">
      <c r="A18" s="80"/>
      <c r="B18" s="79" t="s">
        <v>162</v>
      </c>
      <c r="C18" s="77"/>
      <c r="D18" s="81"/>
      <c r="E18" s="81"/>
      <c r="F18" s="81"/>
      <c r="G18" s="81">
        <v>0.67600000000000005</v>
      </c>
      <c r="H18" s="82"/>
      <c r="I18" s="78"/>
    </row>
    <row r="19" spans="1:9">
      <c r="A19" s="80"/>
      <c r="B19" s="79"/>
      <c r="C19" s="77">
        <v>6</v>
      </c>
      <c r="D19" s="81">
        <v>0.25</v>
      </c>
      <c r="E19" s="81">
        <v>0.25</v>
      </c>
      <c r="F19" s="81">
        <v>3.9</v>
      </c>
      <c r="G19" s="81">
        <f t="shared" ref="G19:G24" si="0">C19*D19*E19*F19</f>
        <v>1.4624999999999999</v>
      </c>
      <c r="H19" s="82"/>
      <c r="I19" s="78"/>
    </row>
    <row r="20" spans="1:9">
      <c r="A20" s="80"/>
      <c r="B20" s="79"/>
      <c r="C20" s="77">
        <v>4</v>
      </c>
      <c r="D20" s="81">
        <v>2.5249999999999999</v>
      </c>
      <c r="E20" s="81">
        <v>0.25</v>
      </c>
      <c r="F20" s="81">
        <v>0.25</v>
      </c>
      <c r="G20" s="81">
        <f t="shared" si="0"/>
        <v>0.63124999999999998</v>
      </c>
      <c r="H20" s="82"/>
      <c r="I20" s="78"/>
    </row>
    <row r="21" spans="1:9">
      <c r="A21" s="80"/>
      <c r="B21" s="79"/>
      <c r="C21" s="77">
        <v>3</v>
      </c>
      <c r="D21" s="81">
        <v>3</v>
      </c>
      <c r="E21" s="81">
        <v>0.25</v>
      </c>
      <c r="F21" s="81">
        <v>0.25</v>
      </c>
      <c r="G21" s="81">
        <f t="shared" si="0"/>
        <v>0.5625</v>
      </c>
      <c r="H21" s="82"/>
      <c r="I21" s="78"/>
    </row>
    <row r="22" spans="1:9">
      <c r="A22" s="80"/>
      <c r="B22" s="79"/>
      <c r="C22" s="77">
        <v>4</v>
      </c>
      <c r="D22" s="81">
        <v>2.5249999999999999</v>
      </c>
      <c r="E22" s="81">
        <v>0.25</v>
      </c>
      <c r="F22" s="81">
        <v>0.15</v>
      </c>
      <c r="G22" s="81">
        <f t="shared" si="0"/>
        <v>0.37874999999999998</v>
      </c>
      <c r="H22" s="82"/>
      <c r="I22" s="78"/>
    </row>
    <row r="23" spans="1:9">
      <c r="A23" s="80"/>
      <c r="B23" s="79"/>
      <c r="C23" s="77">
        <v>3</v>
      </c>
      <c r="D23" s="81">
        <v>3</v>
      </c>
      <c r="E23" s="81">
        <v>0.25</v>
      </c>
      <c r="F23" s="81">
        <v>0.15</v>
      </c>
      <c r="G23" s="81">
        <f t="shared" si="0"/>
        <v>0.33749999999999997</v>
      </c>
      <c r="H23" s="82"/>
      <c r="I23" s="79"/>
    </row>
    <row r="24" spans="1:9">
      <c r="A24" s="80"/>
      <c r="B24" s="79"/>
      <c r="C24" s="77">
        <v>1</v>
      </c>
      <c r="D24" s="81">
        <v>5.0999999999999996</v>
      </c>
      <c r="E24" s="81">
        <v>4.55</v>
      </c>
      <c r="F24" s="81">
        <v>0.125</v>
      </c>
      <c r="G24" s="81">
        <f t="shared" si="0"/>
        <v>2.9006249999999998</v>
      </c>
      <c r="H24" s="82">
        <v>8.2449999999999992</v>
      </c>
      <c r="I24" s="79" t="s">
        <v>9</v>
      </c>
    </row>
    <row r="25" spans="1:9" ht="90">
      <c r="A25" s="80">
        <v>6</v>
      </c>
      <c r="B25" s="77" t="s">
        <v>357</v>
      </c>
      <c r="C25" s="77"/>
      <c r="D25" s="77"/>
      <c r="E25" s="77"/>
      <c r="F25" s="77"/>
      <c r="G25" s="81"/>
      <c r="H25" s="82"/>
      <c r="I25" s="79"/>
    </row>
    <row r="26" spans="1:9">
      <c r="A26" s="80"/>
      <c r="B26" s="77"/>
      <c r="C26" s="77">
        <v>1</v>
      </c>
      <c r="D26" s="81"/>
      <c r="E26" s="81"/>
      <c r="F26" s="81">
        <v>37.1</v>
      </c>
      <c r="G26" s="81">
        <v>0.1</v>
      </c>
      <c r="H26" s="82">
        <f>C26*F26*G26</f>
        <v>3.7100000000000004</v>
      </c>
      <c r="I26" s="79" t="s">
        <v>9</v>
      </c>
    </row>
    <row r="27" spans="1:9" ht="157.5">
      <c r="A27" s="80">
        <v>7</v>
      </c>
      <c r="B27" s="77" t="s">
        <v>307</v>
      </c>
      <c r="C27" s="77"/>
      <c r="D27" s="77"/>
      <c r="E27" s="77"/>
      <c r="F27" s="77"/>
      <c r="G27" s="81"/>
      <c r="H27" s="83"/>
      <c r="I27" s="78"/>
    </row>
    <row r="28" spans="1:9">
      <c r="A28" s="80"/>
      <c r="B28" s="77"/>
      <c r="C28" s="77">
        <v>2</v>
      </c>
      <c r="D28" s="81">
        <v>5.0999999999999996</v>
      </c>
      <c r="E28" s="81">
        <v>0.25</v>
      </c>
      <c r="F28" s="81"/>
      <c r="G28" s="81">
        <f>C28*D28*E28</f>
        <v>2.5499999999999998</v>
      </c>
      <c r="H28" s="82"/>
      <c r="I28" s="79"/>
    </row>
    <row r="29" spans="1:9">
      <c r="A29" s="80"/>
      <c r="B29" s="77"/>
      <c r="C29" s="77">
        <v>3</v>
      </c>
      <c r="D29" s="81">
        <v>4.55</v>
      </c>
      <c r="E29" s="81">
        <v>0.25</v>
      </c>
      <c r="F29" s="81"/>
      <c r="G29" s="81">
        <f>C29*D29*E29</f>
        <v>3.4124999999999996</v>
      </c>
      <c r="H29" s="82">
        <v>5.9630000000000001</v>
      </c>
      <c r="I29" s="78" t="s">
        <v>131</v>
      </c>
    </row>
    <row r="30" spans="1:9" ht="45">
      <c r="A30" s="80">
        <v>8</v>
      </c>
      <c r="B30" s="77" t="s">
        <v>308</v>
      </c>
      <c r="C30" s="77"/>
      <c r="D30" s="77"/>
      <c r="E30" s="77"/>
      <c r="F30" s="77"/>
      <c r="G30" s="81"/>
      <c r="H30" s="83"/>
      <c r="I30" s="78"/>
    </row>
    <row r="31" spans="1:9">
      <c r="A31" s="80"/>
      <c r="B31" s="77"/>
      <c r="C31" s="77">
        <v>5</v>
      </c>
      <c r="D31" s="81">
        <v>1.2</v>
      </c>
      <c r="E31" s="81">
        <v>3</v>
      </c>
      <c r="F31" s="81"/>
      <c r="G31" s="81">
        <f>C31*D31*E31</f>
        <v>18</v>
      </c>
      <c r="H31" s="82"/>
      <c r="I31" s="79"/>
    </row>
    <row r="32" spans="1:9">
      <c r="A32" s="80"/>
      <c r="B32" s="77"/>
      <c r="C32" s="77">
        <v>3</v>
      </c>
      <c r="D32" s="81">
        <v>1</v>
      </c>
      <c r="E32" s="81">
        <v>3</v>
      </c>
      <c r="F32" s="81"/>
      <c r="G32" s="81">
        <f>C32*D32*E32</f>
        <v>9</v>
      </c>
      <c r="H32" s="82">
        <v>27</v>
      </c>
      <c r="I32" s="78" t="s">
        <v>131</v>
      </c>
    </row>
    <row r="33" spans="1:9" ht="45">
      <c r="A33" s="80">
        <v>9</v>
      </c>
      <c r="B33" s="77" t="s">
        <v>309</v>
      </c>
      <c r="C33" s="77"/>
      <c r="D33" s="77"/>
      <c r="E33" s="77"/>
      <c r="F33" s="77"/>
      <c r="G33" s="81"/>
      <c r="H33" s="83"/>
      <c r="I33" s="78"/>
    </row>
    <row r="34" spans="1:9">
      <c r="A34" s="80"/>
      <c r="B34" s="77"/>
      <c r="C34" s="77">
        <v>1</v>
      </c>
      <c r="D34" s="81">
        <v>5.0999999999999996</v>
      </c>
      <c r="E34" s="81">
        <v>4.55</v>
      </c>
      <c r="F34" s="81"/>
      <c r="G34" s="81">
        <f>C34*D34*E34</f>
        <v>23.204999999999998</v>
      </c>
      <c r="H34" s="82">
        <v>23.21</v>
      </c>
      <c r="I34" s="78" t="s">
        <v>131</v>
      </c>
    </row>
    <row r="35" spans="1:9" ht="112.5">
      <c r="A35" s="80">
        <v>10</v>
      </c>
      <c r="B35" s="79" t="s">
        <v>310</v>
      </c>
      <c r="C35" s="79"/>
      <c r="D35" s="79"/>
      <c r="E35" s="79"/>
      <c r="F35" s="79"/>
      <c r="G35" s="85"/>
      <c r="H35" s="83"/>
      <c r="I35" s="78"/>
    </row>
    <row r="36" spans="1:9">
      <c r="A36" s="80"/>
      <c r="B36" s="79"/>
      <c r="C36" s="77">
        <v>4</v>
      </c>
      <c r="D36" s="81">
        <v>5.0999999999999996</v>
      </c>
      <c r="E36" s="81">
        <v>0.25</v>
      </c>
      <c r="F36" s="81"/>
      <c r="G36" s="81">
        <f>C36*D36*E36</f>
        <v>5.0999999999999996</v>
      </c>
      <c r="H36" s="83"/>
      <c r="I36" s="78"/>
    </row>
    <row r="37" spans="1:9">
      <c r="A37" s="80"/>
      <c r="B37" s="79"/>
      <c r="C37" s="77">
        <v>6</v>
      </c>
      <c r="D37" s="81">
        <v>4.55</v>
      </c>
      <c r="E37" s="81">
        <v>0.25</v>
      </c>
      <c r="F37" s="81"/>
      <c r="G37" s="81">
        <f>C37*D37*E37</f>
        <v>6.8249999999999993</v>
      </c>
      <c r="H37" s="82"/>
      <c r="I37" s="79"/>
    </row>
    <row r="38" spans="1:9">
      <c r="A38" s="80"/>
      <c r="B38" s="79"/>
      <c r="C38" s="77">
        <v>24</v>
      </c>
      <c r="D38" s="81">
        <v>1.2</v>
      </c>
      <c r="E38" s="81">
        <v>0.15</v>
      </c>
      <c r="F38" s="81"/>
      <c r="G38" s="81">
        <f>C38*D38*E38</f>
        <v>4.3199999999999994</v>
      </c>
      <c r="H38" s="82">
        <v>16.25</v>
      </c>
      <c r="I38" s="78" t="s">
        <v>131</v>
      </c>
    </row>
    <row r="39" spans="1:9" ht="123.75">
      <c r="A39" s="80">
        <v>11</v>
      </c>
      <c r="B39" s="79" t="s">
        <v>311</v>
      </c>
      <c r="C39" s="79"/>
      <c r="D39" s="79"/>
      <c r="E39" s="79"/>
      <c r="F39" s="79"/>
      <c r="G39" s="85"/>
      <c r="H39" s="83"/>
      <c r="I39" s="78"/>
    </row>
    <row r="40" spans="1:9">
      <c r="A40" s="80"/>
      <c r="B40" s="79"/>
      <c r="C40" s="77">
        <v>1</v>
      </c>
      <c r="D40" s="81">
        <v>5.0999999999999996</v>
      </c>
      <c r="E40" s="81">
        <v>4.55</v>
      </c>
      <c r="F40" s="81"/>
      <c r="G40" s="81">
        <f t="shared" ref="G40:G45" si="1">C40*D40*E40</f>
        <v>23.204999999999998</v>
      </c>
      <c r="H40" s="82"/>
      <c r="I40" s="78"/>
    </row>
    <row r="41" spans="1:9">
      <c r="A41" s="80"/>
      <c r="B41" s="79"/>
      <c r="C41" s="77">
        <v>2</v>
      </c>
      <c r="D41" s="81">
        <v>5.0999999999999996</v>
      </c>
      <c r="E41" s="81">
        <v>0.125</v>
      </c>
      <c r="F41" s="81"/>
      <c r="G41" s="81">
        <f t="shared" si="1"/>
        <v>1.2749999999999999</v>
      </c>
      <c r="H41" s="82"/>
      <c r="I41" s="78"/>
    </row>
    <row r="42" spans="1:9">
      <c r="A42" s="80"/>
      <c r="B42" s="79"/>
      <c r="C42" s="77">
        <v>2</v>
      </c>
      <c r="D42" s="81">
        <v>4.55</v>
      </c>
      <c r="E42" s="81">
        <v>0.125</v>
      </c>
      <c r="F42" s="81"/>
      <c r="G42" s="81">
        <f t="shared" si="1"/>
        <v>1.1375</v>
      </c>
      <c r="H42" s="83"/>
      <c r="I42" s="78"/>
    </row>
    <row r="43" spans="1:9">
      <c r="A43" s="80"/>
      <c r="B43" s="79"/>
      <c r="C43" s="77">
        <v>6</v>
      </c>
      <c r="D43" s="81">
        <v>0.55000000000000004</v>
      </c>
      <c r="E43" s="81">
        <v>3</v>
      </c>
      <c r="F43" s="81"/>
      <c r="G43" s="81">
        <f t="shared" si="1"/>
        <v>9.9</v>
      </c>
      <c r="H43" s="82"/>
      <c r="I43" s="79"/>
    </row>
    <row r="44" spans="1:9">
      <c r="A44" s="80"/>
      <c r="B44" s="79"/>
      <c r="C44" s="77">
        <v>4</v>
      </c>
      <c r="D44" s="81">
        <v>7.7</v>
      </c>
      <c r="E44" s="81">
        <v>0.125</v>
      </c>
      <c r="F44" s="81"/>
      <c r="G44" s="81">
        <f t="shared" si="1"/>
        <v>3.85</v>
      </c>
      <c r="H44" s="82"/>
      <c r="I44" s="79"/>
    </row>
    <row r="45" spans="1:9">
      <c r="A45" s="80"/>
      <c r="B45" s="79"/>
      <c r="C45" s="77">
        <v>6</v>
      </c>
      <c r="D45" s="81">
        <v>4.55</v>
      </c>
      <c r="E45" s="81">
        <v>0.125</v>
      </c>
      <c r="F45" s="81"/>
      <c r="G45" s="81">
        <f t="shared" si="1"/>
        <v>3.4124999999999996</v>
      </c>
      <c r="H45" s="82">
        <f>G40+G41+G42+G43+G44+G45</f>
        <v>42.78</v>
      </c>
      <c r="I45" s="78" t="s">
        <v>131</v>
      </c>
    </row>
    <row r="46" spans="1:9" ht="146.25">
      <c r="A46" s="80">
        <v>12</v>
      </c>
      <c r="B46" s="79" t="s">
        <v>166</v>
      </c>
      <c r="C46" s="79"/>
      <c r="D46" s="79"/>
      <c r="E46" s="79"/>
      <c r="F46" s="79"/>
      <c r="G46" s="85"/>
      <c r="H46" s="83"/>
      <c r="I46" s="79"/>
    </row>
    <row r="47" spans="1:9">
      <c r="A47" s="80"/>
      <c r="B47" s="79"/>
      <c r="C47" s="77">
        <v>1</v>
      </c>
      <c r="D47" s="81">
        <v>5.0999999999999996</v>
      </c>
      <c r="E47" s="81">
        <v>4.55</v>
      </c>
      <c r="F47" s="81"/>
      <c r="G47" s="81">
        <f>C47*D47*E47</f>
        <v>23.204999999999998</v>
      </c>
      <c r="H47" s="82">
        <v>23.204999999999998</v>
      </c>
      <c r="I47" s="78" t="s">
        <v>131</v>
      </c>
    </row>
    <row r="48" spans="1:9" ht="146.25">
      <c r="A48" s="80">
        <v>13</v>
      </c>
      <c r="B48" s="79" t="s">
        <v>312</v>
      </c>
      <c r="C48" s="79"/>
      <c r="D48" s="79"/>
      <c r="E48" s="79"/>
      <c r="F48" s="79"/>
      <c r="G48" s="85"/>
      <c r="H48" s="82">
        <v>0.78600000000000003</v>
      </c>
      <c r="I48" s="78" t="s">
        <v>132</v>
      </c>
    </row>
    <row r="49" spans="1:9" ht="112.5">
      <c r="A49" s="80">
        <v>14</v>
      </c>
      <c r="B49" s="79" t="s">
        <v>313</v>
      </c>
      <c r="C49" s="79"/>
      <c r="D49" s="79"/>
      <c r="E49" s="79"/>
      <c r="F49" s="79"/>
      <c r="G49" s="85"/>
      <c r="H49" s="83"/>
      <c r="I49" s="78"/>
    </row>
    <row r="50" spans="1:9">
      <c r="A50" s="80"/>
      <c r="B50" s="79"/>
      <c r="C50" s="77">
        <v>2</v>
      </c>
      <c r="D50" s="81">
        <v>2.1</v>
      </c>
      <c r="E50" s="81">
        <v>1</v>
      </c>
      <c r="F50" s="81"/>
      <c r="G50" s="81">
        <f>C50*D50*E50</f>
        <v>4.2</v>
      </c>
      <c r="H50" s="82">
        <v>4.2</v>
      </c>
      <c r="I50" s="78" t="s">
        <v>131</v>
      </c>
    </row>
    <row r="51" spans="1:9" ht="43.5">
      <c r="A51" s="80">
        <v>15</v>
      </c>
      <c r="B51" s="89" t="s">
        <v>314</v>
      </c>
      <c r="C51" s="89"/>
      <c r="D51" s="89"/>
      <c r="E51" s="89"/>
      <c r="F51" s="89"/>
      <c r="G51" s="90"/>
      <c r="H51" s="82"/>
      <c r="I51" s="79"/>
    </row>
    <row r="52" spans="1:9">
      <c r="A52" s="91"/>
      <c r="B52" s="92"/>
      <c r="C52" s="77">
        <v>2</v>
      </c>
      <c r="D52" s="81">
        <v>5.0999999999999996</v>
      </c>
      <c r="E52" s="81">
        <v>0.25</v>
      </c>
      <c r="F52" s="81">
        <v>0.6</v>
      </c>
      <c r="G52" s="81">
        <f>C52*D52*E52*F52</f>
        <v>1.5299999999999998</v>
      </c>
      <c r="H52" s="82"/>
      <c r="I52" s="78"/>
    </row>
    <row r="53" spans="1:9">
      <c r="A53" s="91"/>
      <c r="B53" s="92"/>
      <c r="C53" s="77">
        <v>3</v>
      </c>
      <c r="D53" s="81">
        <v>4.55</v>
      </c>
      <c r="E53" s="81">
        <v>0.25</v>
      </c>
      <c r="F53" s="81">
        <v>0.6</v>
      </c>
      <c r="G53" s="81">
        <f>C53*D53*E53*F53</f>
        <v>2.0474999999999999</v>
      </c>
      <c r="H53" s="82"/>
      <c r="I53" s="78"/>
    </row>
    <row r="54" spans="1:9">
      <c r="A54" s="91"/>
      <c r="B54" s="92"/>
      <c r="C54" s="77">
        <v>2</v>
      </c>
      <c r="D54" s="81">
        <v>2.5</v>
      </c>
      <c r="E54" s="81">
        <v>0.25</v>
      </c>
      <c r="F54" s="81">
        <v>0.6</v>
      </c>
      <c r="G54" s="81">
        <f>C54*D54*E54*F54</f>
        <v>0.75</v>
      </c>
      <c r="H54" s="82"/>
      <c r="I54" s="79"/>
    </row>
    <row r="55" spans="1:9">
      <c r="A55" s="91"/>
      <c r="B55" s="92"/>
      <c r="C55" s="77">
        <v>2</v>
      </c>
      <c r="D55" s="81">
        <v>1</v>
      </c>
      <c r="E55" s="81">
        <v>0.5</v>
      </c>
      <c r="F55" s="81">
        <v>0.3</v>
      </c>
      <c r="G55" s="81">
        <f>C55*D55*E55*F55</f>
        <v>0.3</v>
      </c>
      <c r="H55" s="82">
        <v>4.6280000000000001</v>
      </c>
      <c r="I55" s="79" t="s">
        <v>9</v>
      </c>
    </row>
    <row r="56" spans="1:9" ht="43.5">
      <c r="A56" s="91">
        <v>16</v>
      </c>
      <c r="B56" s="92" t="s">
        <v>315</v>
      </c>
      <c r="C56" s="92"/>
      <c r="D56" s="92"/>
      <c r="E56" s="92"/>
      <c r="F56" s="92"/>
      <c r="G56" s="94"/>
      <c r="H56" s="95"/>
      <c r="I56" s="96"/>
    </row>
    <row r="57" spans="1:9">
      <c r="A57" s="97"/>
      <c r="B57" s="98"/>
      <c r="C57" s="77">
        <v>2</v>
      </c>
      <c r="D57" s="81">
        <v>5.0999999999999996</v>
      </c>
      <c r="E57" s="81">
        <v>0.25</v>
      </c>
      <c r="F57" s="81">
        <v>3</v>
      </c>
      <c r="G57" s="81">
        <f>C57*D57*E57*F57</f>
        <v>7.6499999999999995</v>
      </c>
      <c r="H57" s="82"/>
      <c r="I57" s="79"/>
    </row>
    <row r="58" spans="1:9">
      <c r="A58" s="99"/>
      <c r="B58" s="100"/>
      <c r="C58" s="77">
        <v>3</v>
      </c>
      <c r="D58" s="81">
        <v>4.55</v>
      </c>
      <c r="E58" s="81">
        <v>0.25</v>
      </c>
      <c r="F58" s="81">
        <v>3</v>
      </c>
      <c r="G58" s="81">
        <f>C58*D58*E58*F58</f>
        <v>10.237499999999999</v>
      </c>
      <c r="H58" s="82">
        <v>17.888000000000002</v>
      </c>
      <c r="I58" s="79" t="s">
        <v>9</v>
      </c>
    </row>
    <row r="59" spans="1:9" ht="33.75">
      <c r="A59" s="99">
        <v>17</v>
      </c>
      <c r="B59" s="101" t="s">
        <v>283</v>
      </c>
      <c r="C59" s="101"/>
      <c r="D59" s="101"/>
      <c r="E59" s="101"/>
      <c r="F59" s="101"/>
      <c r="G59" s="102"/>
      <c r="H59" s="103">
        <v>23.21</v>
      </c>
      <c r="I59" s="105" t="s">
        <v>131</v>
      </c>
    </row>
    <row r="60" spans="1:9" ht="101.25">
      <c r="A60" s="106">
        <v>18</v>
      </c>
      <c r="B60" s="107" t="s">
        <v>316</v>
      </c>
      <c r="C60" s="107"/>
      <c r="D60" s="107"/>
      <c r="E60" s="107"/>
      <c r="F60" s="107"/>
      <c r="G60" s="108"/>
      <c r="H60" s="109"/>
      <c r="I60" s="110"/>
    </row>
    <row r="61" spans="1:9">
      <c r="A61" s="106"/>
      <c r="B61" s="107"/>
      <c r="C61" s="77">
        <v>2</v>
      </c>
      <c r="D61" s="81">
        <v>5.0999999999999996</v>
      </c>
      <c r="E61" s="81">
        <v>3.75</v>
      </c>
      <c r="F61" s="81"/>
      <c r="G61" s="81">
        <f t="shared" ref="G61:G66" si="2">C61*D61*E61</f>
        <v>38.25</v>
      </c>
      <c r="H61" s="109"/>
      <c r="I61" s="110"/>
    </row>
    <row r="62" spans="1:9">
      <c r="A62" s="106"/>
      <c r="B62" s="107"/>
      <c r="C62" s="77">
        <v>2</v>
      </c>
      <c r="D62" s="81">
        <v>4.55</v>
      </c>
      <c r="E62" s="81">
        <v>3.75</v>
      </c>
      <c r="F62" s="81"/>
      <c r="G62" s="81">
        <f t="shared" si="2"/>
        <v>34.125</v>
      </c>
      <c r="H62" s="109"/>
      <c r="I62" s="110"/>
    </row>
    <row r="63" spans="1:9">
      <c r="A63" s="106"/>
      <c r="B63" s="107"/>
      <c r="C63" s="77">
        <v>2</v>
      </c>
      <c r="D63" s="81">
        <v>4.55</v>
      </c>
      <c r="E63" s="81">
        <v>3</v>
      </c>
      <c r="F63" s="81"/>
      <c r="G63" s="81">
        <f t="shared" si="2"/>
        <v>27.299999999999997</v>
      </c>
      <c r="H63" s="83"/>
      <c r="I63" s="78"/>
    </row>
    <row r="64" spans="1:9">
      <c r="A64" s="106"/>
      <c r="B64" s="107"/>
      <c r="C64" s="77">
        <v>2</v>
      </c>
      <c r="D64" s="81">
        <v>5.0999999999999996</v>
      </c>
      <c r="E64" s="81">
        <v>3</v>
      </c>
      <c r="F64" s="81"/>
      <c r="G64" s="81">
        <f t="shared" si="2"/>
        <v>30.599999999999998</v>
      </c>
      <c r="H64" s="82"/>
      <c r="I64" s="79"/>
    </row>
    <row r="65" spans="1:9">
      <c r="A65" s="106"/>
      <c r="B65" s="107"/>
      <c r="C65" s="77">
        <v>6</v>
      </c>
      <c r="D65" s="81">
        <v>1</v>
      </c>
      <c r="E65" s="81">
        <v>3</v>
      </c>
      <c r="F65" s="81"/>
      <c r="G65" s="81">
        <f t="shared" si="2"/>
        <v>18</v>
      </c>
      <c r="H65" s="82"/>
      <c r="I65" s="79"/>
    </row>
    <row r="66" spans="1:9">
      <c r="A66" s="106"/>
      <c r="B66" s="107"/>
      <c r="C66" s="77">
        <v>10</v>
      </c>
      <c r="D66" s="81">
        <v>1.2</v>
      </c>
      <c r="E66" s="81">
        <v>3</v>
      </c>
      <c r="F66" s="81"/>
      <c r="G66" s="81">
        <f t="shared" si="2"/>
        <v>36</v>
      </c>
      <c r="H66" s="82">
        <v>184.28</v>
      </c>
      <c r="I66" s="78" t="s">
        <v>131</v>
      </c>
    </row>
    <row r="67" spans="1:9" ht="112.5">
      <c r="A67" s="80">
        <v>19</v>
      </c>
      <c r="B67" s="79" t="s">
        <v>317</v>
      </c>
      <c r="C67" s="79"/>
      <c r="D67" s="79"/>
      <c r="E67" s="79"/>
      <c r="F67" s="79"/>
      <c r="G67" s="85"/>
      <c r="H67" s="83"/>
      <c r="I67" s="78"/>
    </row>
    <row r="68" spans="1:9">
      <c r="A68" s="80"/>
      <c r="B68" s="79"/>
      <c r="C68" s="77">
        <v>1</v>
      </c>
      <c r="D68" s="81">
        <v>5.0999999999999996</v>
      </c>
      <c r="E68" s="81">
        <v>4.55</v>
      </c>
      <c r="F68" s="81"/>
      <c r="G68" s="81">
        <f>C68*D68*E68</f>
        <v>23.204999999999998</v>
      </c>
      <c r="H68" s="82">
        <v>23.21</v>
      </c>
      <c r="I68" s="78" t="s">
        <v>131</v>
      </c>
    </row>
    <row r="69" spans="1:9" ht="45">
      <c r="A69" s="80">
        <v>20</v>
      </c>
      <c r="B69" s="79" t="s">
        <v>318</v>
      </c>
      <c r="C69" s="79"/>
      <c r="D69" s="79"/>
      <c r="E69" s="79"/>
      <c r="F69" s="79"/>
      <c r="G69" s="85"/>
      <c r="H69" s="83"/>
      <c r="I69" s="78"/>
    </row>
    <row r="70" spans="1:9">
      <c r="A70" s="80"/>
      <c r="B70" s="79"/>
      <c r="C70" s="77">
        <v>2</v>
      </c>
      <c r="D70" s="81">
        <v>5.0999999999999996</v>
      </c>
      <c r="E70" s="81">
        <v>0.75</v>
      </c>
      <c r="F70" s="81"/>
      <c r="G70" s="81">
        <f>C70*D70*E70</f>
        <v>7.6499999999999995</v>
      </c>
      <c r="H70" s="82"/>
      <c r="I70" s="79"/>
    </row>
    <row r="71" spans="1:9">
      <c r="A71" s="80"/>
      <c r="B71" s="79"/>
      <c r="C71" s="77">
        <v>2</v>
      </c>
      <c r="D71" s="81">
        <v>4.55</v>
      </c>
      <c r="E71" s="81">
        <v>0.75</v>
      </c>
      <c r="F71" s="81"/>
      <c r="G71" s="81">
        <f>C71*D71*E71</f>
        <v>6.8249999999999993</v>
      </c>
      <c r="H71" s="82">
        <v>14.48</v>
      </c>
      <c r="I71" s="78" t="s">
        <v>131</v>
      </c>
    </row>
    <row r="72" spans="1:9" ht="112.5">
      <c r="A72" s="80">
        <v>21</v>
      </c>
      <c r="B72" s="79" t="s">
        <v>319</v>
      </c>
      <c r="C72" s="79"/>
      <c r="D72" s="79"/>
      <c r="E72" s="79"/>
      <c r="F72" s="79"/>
      <c r="G72" s="85"/>
      <c r="H72" s="83"/>
      <c r="I72" s="78"/>
    </row>
    <row r="73" spans="1:9">
      <c r="A73" s="80"/>
      <c r="B73" s="79"/>
      <c r="C73" s="79">
        <v>8</v>
      </c>
      <c r="D73" s="111">
        <v>2.1</v>
      </c>
      <c r="E73" s="79"/>
      <c r="F73" s="79"/>
      <c r="G73" s="85">
        <v>16.8</v>
      </c>
      <c r="H73" s="83"/>
      <c r="I73" s="78"/>
    </row>
    <row r="74" spans="1:9">
      <c r="A74" s="80"/>
      <c r="B74" s="79"/>
      <c r="C74" s="79">
        <v>4</v>
      </c>
      <c r="D74" s="79">
        <v>0.75</v>
      </c>
      <c r="E74" s="79"/>
      <c r="F74" s="79"/>
      <c r="G74" s="85">
        <v>3</v>
      </c>
      <c r="H74" s="83">
        <v>19.8</v>
      </c>
      <c r="I74" s="78" t="s">
        <v>135</v>
      </c>
    </row>
    <row r="75" spans="1:9" ht="112.5">
      <c r="A75" s="80">
        <v>22</v>
      </c>
      <c r="B75" s="79" t="s">
        <v>320</v>
      </c>
      <c r="C75" s="79"/>
      <c r="D75" s="79"/>
      <c r="E75" s="79"/>
      <c r="F75" s="79"/>
      <c r="G75" s="85"/>
      <c r="H75" s="83"/>
      <c r="I75" s="78"/>
    </row>
    <row r="76" spans="1:9">
      <c r="A76" s="80"/>
      <c r="B76" s="79"/>
      <c r="C76" s="77">
        <v>4</v>
      </c>
      <c r="D76" s="81">
        <v>2.1</v>
      </c>
      <c r="E76" s="81">
        <v>0.75</v>
      </c>
      <c r="F76" s="81"/>
      <c r="G76" s="81">
        <f>C76*D76*E76</f>
        <v>6.3000000000000007</v>
      </c>
      <c r="H76" s="82">
        <f>G76</f>
        <v>6.3000000000000007</v>
      </c>
      <c r="I76" s="78" t="s">
        <v>131</v>
      </c>
    </row>
    <row r="77" spans="1:9" ht="56.25">
      <c r="A77" s="80">
        <v>23</v>
      </c>
      <c r="B77" s="79" t="s">
        <v>284</v>
      </c>
      <c r="C77" s="79"/>
      <c r="D77" s="79"/>
      <c r="E77" s="79"/>
      <c r="F77" s="79"/>
      <c r="G77" s="85"/>
      <c r="H77" s="83">
        <v>5</v>
      </c>
      <c r="I77" s="78" t="s">
        <v>14</v>
      </c>
    </row>
    <row r="78" spans="1:9" ht="45">
      <c r="A78" s="80">
        <v>24</v>
      </c>
      <c r="B78" s="79" t="s">
        <v>321</v>
      </c>
      <c r="C78" s="79"/>
      <c r="D78" s="79"/>
      <c r="E78" s="79"/>
      <c r="F78" s="79"/>
      <c r="G78" s="85"/>
      <c r="H78" s="83">
        <v>15</v>
      </c>
      <c r="I78" s="78" t="s">
        <v>14</v>
      </c>
    </row>
    <row r="79" spans="1:9" ht="45">
      <c r="A79" s="80">
        <v>25</v>
      </c>
      <c r="B79" s="79" t="s">
        <v>285</v>
      </c>
      <c r="C79" s="79"/>
      <c r="D79" s="79"/>
      <c r="E79" s="79"/>
      <c r="F79" s="79"/>
      <c r="G79" s="85"/>
      <c r="H79" s="83">
        <v>10</v>
      </c>
      <c r="I79" s="78" t="s">
        <v>14</v>
      </c>
    </row>
    <row r="80" spans="1:9" ht="64.5" customHeight="1">
      <c r="A80" s="80">
        <v>26</v>
      </c>
      <c r="B80" s="79" t="s">
        <v>322</v>
      </c>
      <c r="C80" s="79"/>
      <c r="D80" s="79"/>
      <c r="E80" s="79"/>
      <c r="F80" s="79"/>
      <c r="G80" s="85"/>
      <c r="H80" s="83">
        <v>5</v>
      </c>
      <c r="I80" s="78" t="s">
        <v>14</v>
      </c>
    </row>
    <row r="81" spans="1:9" ht="123.75">
      <c r="A81" s="80">
        <v>27</v>
      </c>
      <c r="B81" s="77" t="s">
        <v>323</v>
      </c>
      <c r="C81" s="77"/>
      <c r="D81" s="77"/>
      <c r="E81" s="77"/>
      <c r="F81" s="77"/>
      <c r="G81" s="81"/>
      <c r="H81" s="83">
        <v>4</v>
      </c>
      <c r="I81" s="78" t="s">
        <v>61</v>
      </c>
    </row>
    <row r="82" spans="1:9" ht="56.25">
      <c r="A82" s="80">
        <v>28</v>
      </c>
      <c r="B82" s="79" t="s">
        <v>324</v>
      </c>
      <c r="C82" s="79"/>
      <c r="D82" s="79"/>
      <c r="E82" s="79"/>
      <c r="F82" s="79"/>
      <c r="G82" s="85"/>
      <c r="H82" s="83">
        <v>207.5</v>
      </c>
      <c r="I82" s="78" t="s">
        <v>131</v>
      </c>
    </row>
    <row r="83" spans="1:9" ht="90">
      <c r="A83" s="80">
        <v>29</v>
      </c>
      <c r="B83" s="77" t="s">
        <v>325</v>
      </c>
      <c r="C83" s="77"/>
      <c r="D83" s="77"/>
      <c r="E83" s="77"/>
      <c r="F83" s="77"/>
      <c r="G83" s="81"/>
      <c r="H83" s="83">
        <v>52.68</v>
      </c>
      <c r="I83" s="78" t="s">
        <v>62</v>
      </c>
    </row>
    <row r="84" spans="1:9" ht="33.75">
      <c r="A84" s="80">
        <v>30</v>
      </c>
      <c r="B84" s="77" t="s">
        <v>326</v>
      </c>
      <c r="C84" s="77"/>
      <c r="D84" s="77"/>
      <c r="E84" s="77"/>
      <c r="F84" s="77"/>
      <c r="G84" s="81"/>
      <c r="H84" s="83">
        <v>52.68</v>
      </c>
      <c r="I84" s="78" t="s">
        <v>62</v>
      </c>
    </row>
    <row r="85" spans="1:9" ht="90">
      <c r="A85" s="80">
        <v>31</v>
      </c>
      <c r="B85" s="77" t="s">
        <v>327</v>
      </c>
      <c r="C85" s="77"/>
      <c r="D85" s="77"/>
      <c r="E85" s="77"/>
      <c r="F85" s="77"/>
      <c r="G85" s="81"/>
      <c r="H85" s="83">
        <v>72.39</v>
      </c>
      <c r="I85" s="78" t="s">
        <v>62</v>
      </c>
    </row>
    <row r="86" spans="1:9" ht="90">
      <c r="A86" s="80">
        <v>32</v>
      </c>
      <c r="B86" s="77" t="s">
        <v>328</v>
      </c>
      <c r="C86" s="77"/>
      <c r="D86" s="77"/>
      <c r="E86" s="77"/>
      <c r="F86" s="77"/>
      <c r="G86" s="81"/>
      <c r="H86" s="83">
        <v>72.39</v>
      </c>
      <c r="I86" s="78" t="s">
        <v>62</v>
      </c>
    </row>
    <row r="87" spans="1:9" ht="45">
      <c r="A87" s="80">
        <v>33</v>
      </c>
      <c r="B87" s="79" t="s">
        <v>329</v>
      </c>
      <c r="C87" s="79"/>
      <c r="D87" s="79"/>
      <c r="E87" s="79"/>
      <c r="F87" s="79"/>
      <c r="G87" s="85"/>
      <c r="H87" s="83">
        <v>6.35</v>
      </c>
      <c r="I87" s="78" t="s">
        <v>131</v>
      </c>
    </row>
    <row r="88" spans="1:9" ht="112.5">
      <c r="A88" s="80">
        <v>34</v>
      </c>
      <c r="B88" s="79" t="s">
        <v>330</v>
      </c>
      <c r="C88" s="79"/>
      <c r="D88" s="79"/>
      <c r="E88" s="79"/>
      <c r="F88" s="79"/>
      <c r="G88" s="85"/>
      <c r="H88" s="83">
        <v>6.35</v>
      </c>
      <c r="I88" s="78" t="s">
        <v>131</v>
      </c>
    </row>
    <row r="89" spans="1:9" ht="123.75">
      <c r="A89" s="80">
        <v>35</v>
      </c>
      <c r="B89" s="79" t="s">
        <v>331</v>
      </c>
      <c r="C89" s="79"/>
      <c r="D89" s="79"/>
      <c r="E89" s="79"/>
      <c r="F89" s="79"/>
      <c r="G89" s="85"/>
      <c r="H89" s="82">
        <v>0.51600000000000001</v>
      </c>
      <c r="I89" s="78" t="s">
        <v>134</v>
      </c>
    </row>
    <row r="90" spans="1:9" ht="45">
      <c r="A90" s="80">
        <v>36</v>
      </c>
      <c r="B90" s="79" t="s">
        <v>286</v>
      </c>
      <c r="C90" s="79"/>
      <c r="D90" s="79"/>
      <c r="E90" s="79"/>
      <c r="F90" s="79"/>
      <c r="G90" s="85"/>
      <c r="H90" s="83">
        <v>5.16</v>
      </c>
      <c r="I90" s="78" t="s">
        <v>131</v>
      </c>
    </row>
    <row r="91" spans="1:9" ht="78.75">
      <c r="A91" s="80">
        <v>37</v>
      </c>
      <c r="B91" s="79" t="s">
        <v>332</v>
      </c>
      <c r="C91" s="79"/>
      <c r="D91" s="79"/>
      <c r="E91" s="79"/>
      <c r="F91" s="79"/>
      <c r="G91" s="85"/>
      <c r="H91" s="83">
        <v>5.16</v>
      </c>
      <c r="I91" s="78" t="s">
        <v>131</v>
      </c>
    </row>
    <row r="92" spans="1:9" ht="247.5">
      <c r="A92" s="80">
        <v>38</v>
      </c>
      <c r="B92" s="79" t="s">
        <v>127</v>
      </c>
      <c r="C92" s="79"/>
      <c r="D92" s="79"/>
      <c r="E92" s="79"/>
      <c r="F92" s="79"/>
      <c r="G92" s="85"/>
      <c r="H92" s="83">
        <v>23.21</v>
      </c>
      <c r="I92" s="78" t="s">
        <v>131</v>
      </c>
    </row>
    <row r="93" spans="1:9" ht="168.75">
      <c r="A93" s="80">
        <v>39</v>
      </c>
      <c r="B93" s="79" t="s">
        <v>333</v>
      </c>
      <c r="C93" s="79"/>
      <c r="D93" s="79"/>
      <c r="E93" s="79"/>
      <c r="F93" s="79"/>
      <c r="G93" s="85"/>
      <c r="H93" s="83"/>
      <c r="I93" s="78"/>
    </row>
    <row r="94" spans="1:9">
      <c r="A94" s="80"/>
      <c r="B94" s="79"/>
      <c r="C94" s="77">
        <v>2</v>
      </c>
      <c r="D94" s="81">
        <v>7.375</v>
      </c>
      <c r="E94" s="81">
        <v>2.1</v>
      </c>
      <c r="F94" s="81"/>
      <c r="G94" s="81">
        <f t="shared" ref="G94:G97" si="3">C94*D94*E94</f>
        <v>30.975000000000001</v>
      </c>
      <c r="H94" s="83"/>
      <c r="I94" s="78"/>
    </row>
    <row r="95" spans="1:9">
      <c r="A95" s="80"/>
      <c r="B95" s="79"/>
      <c r="C95" s="77">
        <v>2</v>
      </c>
      <c r="D95" s="81">
        <v>3.25</v>
      </c>
      <c r="E95" s="81">
        <v>2.1</v>
      </c>
      <c r="F95" s="81"/>
      <c r="G95" s="81">
        <f t="shared" si="3"/>
        <v>13.65</v>
      </c>
      <c r="H95" s="82"/>
      <c r="I95" s="79"/>
    </row>
    <row r="96" spans="1:9">
      <c r="A96" s="80"/>
      <c r="B96" s="79"/>
      <c r="C96" s="77">
        <v>6</v>
      </c>
      <c r="D96" s="81">
        <v>1</v>
      </c>
      <c r="E96" s="81">
        <v>2.1</v>
      </c>
      <c r="F96" s="81"/>
      <c r="G96" s="81">
        <f t="shared" si="3"/>
        <v>12.600000000000001</v>
      </c>
      <c r="H96" s="82"/>
      <c r="I96" s="79"/>
    </row>
    <row r="97" spans="1:9">
      <c r="A97" s="80"/>
      <c r="B97" s="79"/>
      <c r="C97" s="77">
        <v>10</v>
      </c>
      <c r="D97" s="81">
        <v>1.2</v>
      </c>
      <c r="E97" s="81">
        <v>2.1</v>
      </c>
      <c r="F97" s="81"/>
      <c r="G97" s="81">
        <f t="shared" si="3"/>
        <v>25.200000000000003</v>
      </c>
      <c r="H97" s="82">
        <v>82.43</v>
      </c>
      <c r="I97" s="78" t="s">
        <v>131</v>
      </c>
    </row>
    <row r="98" spans="1:9" ht="146.25">
      <c r="A98" s="80">
        <v>40</v>
      </c>
      <c r="B98" s="79" t="s">
        <v>334</v>
      </c>
      <c r="C98" s="79"/>
      <c r="D98" s="79"/>
      <c r="E98" s="79"/>
      <c r="F98" s="79"/>
      <c r="G98" s="85"/>
      <c r="H98" s="83">
        <v>8.4</v>
      </c>
      <c r="I98" s="78" t="s">
        <v>135</v>
      </c>
    </row>
    <row r="99" spans="1:9">
      <c r="A99" s="80">
        <v>41</v>
      </c>
      <c r="B99" s="78" t="s">
        <v>183</v>
      </c>
      <c r="C99" s="78"/>
      <c r="D99" s="78"/>
      <c r="E99" s="78"/>
      <c r="F99" s="78"/>
      <c r="G99" s="112"/>
      <c r="H99" s="83">
        <v>7.2</v>
      </c>
      <c r="I99" s="78" t="s">
        <v>135</v>
      </c>
    </row>
    <row r="100" spans="1:9">
      <c r="A100" s="80">
        <v>42</v>
      </c>
      <c r="B100" s="78" t="s">
        <v>184</v>
      </c>
      <c r="C100" s="78"/>
      <c r="D100" s="78"/>
      <c r="E100" s="78"/>
      <c r="F100" s="78"/>
      <c r="G100" s="112"/>
      <c r="H100" s="83">
        <v>6.48</v>
      </c>
      <c r="I100" s="78" t="s">
        <v>135</v>
      </c>
    </row>
    <row r="101" spans="1:9" ht="45">
      <c r="A101" s="80">
        <v>43</v>
      </c>
      <c r="B101" s="79" t="s">
        <v>335</v>
      </c>
      <c r="C101" s="79"/>
      <c r="D101" s="79"/>
      <c r="E101" s="79"/>
      <c r="F101" s="79"/>
      <c r="G101" s="85"/>
      <c r="H101" s="83">
        <v>1.08</v>
      </c>
      <c r="I101" s="78" t="s">
        <v>7</v>
      </c>
    </row>
    <row r="102" spans="1:9" ht="45">
      <c r="A102" s="80">
        <v>44</v>
      </c>
      <c r="B102" s="79" t="s">
        <v>287</v>
      </c>
      <c r="C102" s="79"/>
      <c r="D102" s="79"/>
      <c r="E102" s="79"/>
      <c r="F102" s="79"/>
      <c r="G102" s="85"/>
      <c r="H102" s="83">
        <v>450</v>
      </c>
      <c r="I102" s="78" t="s">
        <v>14</v>
      </c>
    </row>
    <row r="103" spans="1:9" ht="96" customHeight="1">
      <c r="A103" s="80">
        <v>45</v>
      </c>
      <c r="B103" s="79" t="s">
        <v>64</v>
      </c>
      <c r="C103" s="79"/>
      <c r="D103" s="79"/>
      <c r="E103" s="79"/>
      <c r="F103" s="79"/>
      <c r="G103" s="85"/>
      <c r="H103" s="113">
        <v>10</v>
      </c>
      <c r="I103" s="115" t="s">
        <v>14</v>
      </c>
    </row>
    <row r="104" spans="1:9" ht="33.75">
      <c r="A104" s="80">
        <v>46</v>
      </c>
      <c r="B104" s="79" t="s">
        <v>288</v>
      </c>
      <c r="C104" s="79"/>
      <c r="D104" s="79"/>
      <c r="E104" s="79"/>
      <c r="F104" s="79"/>
      <c r="G104" s="85"/>
      <c r="H104" s="113">
        <v>3</v>
      </c>
      <c r="I104" s="115" t="s">
        <v>14</v>
      </c>
    </row>
    <row r="105" spans="1:9" ht="33.75">
      <c r="A105" s="80">
        <v>47</v>
      </c>
      <c r="B105" s="79" t="s">
        <v>289</v>
      </c>
      <c r="C105" s="79"/>
      <c r="D105" s="79"/>
      <c r="E105" s="79"/>
      <c r="F105" s="79"/>
      <c r="G105" s="85"/>
      <c r="H105" s="113">
        <v>3</v>
      </c>
      <c r="I105" s="115" t="s">
        <v>14</v>
      </c>
    </row>
    <row r="106" spans="1:9">
      <c r="A106" s="80"/>
      <c r="B106" s="173" t="s">
        <v>13</v>
      </c>
      <c r="C106" s="174"/>
      <c r="D106" s="174"/>
      <c r="E106" s="174"/>
      <c r="F106" s="174"/>
      <c r="G106" s="174"/>
      <c r="H106" s="175"/>
      <c r="I106" s="115"/>
    </row>
    <row r="107" spans="1:9" ht="56.25">
      <c r="A107" s="80">
        <v>48</v>
      </c>
      <c r="B107" s="79" t="s">
        <v>290</v>
      </c>
      <c r="C107" s="79"/>
      <c r="D107" s="79"/>
      <c r="E107" s="79"/>
      <c r="F107" s="79"/>
      <c r="G107" s="85"/>
      <c r="H107" s="83">
        <v>4</v>
      </c>
      <c r="I107" s="115" t="s">
        <v>14</v>
      </c>
    </row>
    <row r="108" spans="1:9" ht="56.25">
      <c r="A108" s="80">
        <f>A107+1</f>
        <v>49</v>
      </c>
      <c r="B108" s="79" t="s">
        <v>336</v>
      </c>
      <c r="C108" s="79"/>
      <c r="D108" s="79"/>
      <c r="E108" s="79"/>
      <c r="F108" s="79"/>
      <c r="G108" s="85"/>
      <c r="H108" s="83">
        <v>4</v>
      </c>
      <c r="I108" s="115" t="s">
        <v>14</v>
      </c>
    </row>
    <row r="109" spans="1:9" ht="67.5">
      <c r="A109" s="80">
        <f t="shared" ref="A109:A152" si="4">A108+1</f>
        <v>50</v>
      </c>
      <c r="B109" s="79" t="s">
        <v>337</v>
      </c>
      <c r="C109" s="79"/>
      <c r="D109" s="79"/>
      <c r="E109" s="79"/>
      <c r="F109" s="79"/>
      <c r="G109" s="85"/>
      <c r="H109" s="83">
        <v>3</v>
      </c>
      <c r="I109" s="115" t="s">
        <v>14</v>
      </c>
    </row>
    <row r="110" spans="1:9" ht="68.25" customHeight="1">
      <c r="A110" s="80">
        <f t="shared" si="4"/>
        <v>51</v>
      </c>
      <c r="B110" s="77" t="s">
        <v>91</v>
      </c>
      <c r="C110" s="77"/>
      <c r="D110" s="77"/>
      <c r="E110" s="77"/>
      <c r="F110" s="77"/>
      <c r="G110" s="81"/>
      <c r="H110" s="83">
        <v>2</v>
      </c>
      <c r="I110" s="115" t="s">
        <v>66</v>
      </c>
    </row>
    <row r="111" spans="1:9" ht="56.25">
      <c r="A111" s="80">
        <f t="shared" si="4"/>
        <v>52</v>
      </c>
      <c r="B111" s="79" t="s">
        <v>291</v>
      </c>
      <c r="C111" s="79"/>
      <c r="D111" s="79"/>
      <c r="E111" s="79"/>
      <c r="F111" s="79"/>
      <c r="G111" s="85"/>
      <c r="H111" s="83">
        <v>4</v>
      </c>
      <c r="I111" s="115" t="s">
        <v>136</v>
      </c>
    </row>
    <row r="112" spans="1:9" ht="56.25">
      <c r="A112" s="80">
        <f t="shared" si="4"/>
        <v>53</v>
      </c>
      <c r="B112" s="79" t="s">
        <v>338</v>
      </c>
      <c r="C112" s="79"/>
      <c r="D112" s="79"/>
      <c r="E112" s="79"/>
      <c r="F112" s="79"/>
      <c r="G112" s="85"/>
      <c r="H112" s="83">
        <v>4</v>
      </c>
      <c r="I112" s="78" t="s">
        <v>14</v>
      </c>
    </row>
    <row r="113" spans="1:9" ht="45">
      <c r="A113" s="80">
        <f t="shared" si="4"/>
        <v>54</v>
      </c>
      <c r="B113" s="79" t="s">
        <v>339</v>
      </c>
      <c r="C113" s="79"/>
      <c r="D113" s="79"/>
      <c r="E113" s="79"/>
      <c r="F113" s="79"/>
      <c r="G113" s="85"/>
      <c r="H113" s="83">
        <v>2</v>
      </c>
      <c r="I113" s="115" t="s">
        <v>14</v>
      </c>
    </row>
    <row r="114" spans="1:9" ht="78.75">
      <c r="A114" s="80">
        <f t="shared" si="4"/>
        <v>55</v>
      </c>
      <c r="B114" s="79" t="s">
        <v>340</v>
      </c>
      <c r="C114" s="79"/>
      <c r="D114" s="79"/>
      <c r="E114" s="79"/>
      <c r="F114" s="79"/>
      <c r="G114" s="85"/>
      <c r="H114" s="83">
        <v>2</v>
      </c>
      <c r="I114" s="78" t="s">
        <v>14</v>
      </c>
    </row>
    <row r="115" spans="1:9" ht="33.75">
      <c r="A115" s="80">
        <f t="shared" si="4"/>
        <v>56</v>
      </c>
      <c r="B115" s="77" t="s">
        <v>341</v>
      </c>
      <c r="C115" s="77"/>
      <c r="D115" s="77"/>
      <c r="E115" s="77"/>
      <c r="F115" s="77"/>
      <c r="G115" s="81"/>
      <c r="H115" s="83">
        <v>2</v>
      </c>
      <c r="I115" s="78" t="s">
        <v>14</v>
      </c>
    </row>
    <row r="116" spans="1:9" ht="56.25">
      <c r="A116" s="80">
        <f t="shared" si="4"/>
        <v>57</v>
      </c>
      <c r="B116" s="79" t="s">
        <v>342</v>
      </c>
      <c r="C116" s="79"/>
      <c r="D116" s="79"/>
      <c r="E116" s="79"/>
      <c r="F116" s="79"/>
      <c r="G116" s="85"/>
      <c r="H116" s="83">
        <v>5</v>
      </c>
      <c r="I116" s="115" t="s">
        <v>14</v>
      </c>
    </row>
    <row r="117" spans="1:9" ht="56.25">
      <c r="A117" s="80">
        <f t="shared" si="4"/>
        <v>58</v>
      </c>
      <c r="B117" s="79" t="s">
        <v>343</v>
      </c>
      <c r="C117" s="79"/>
      <c r="D117" s="79"/>
      <c r="E117" s="79"/>
      <c r="F117" s="79"/>
      <c r="G117" s="85"/>
      <c r="H117" s="83">
        <v>2</v>
      </c>
      <c r="I117" s="115" t="s">
        <v>14</v>
      </c>
    </row>
    <row r="118" spans="1:9" ht="45">
      <c r="A118" s="80">
        <f t="shared" si="4"/>
        <v>59</v>
      </c>
      <c r="B118" s="79" t="s">
        <v>292</v>
      </c>
      <c r="C118" s="79"/>
      <c r="D118" s="79"/>
      <c r="E118" s="79"/>
      <c r="F118" s="79"/>
      <c r="G118" s="85"/>
      <c r="H118" s="113">
        <v>5</v>
      </c>
      <c r="I118" s="115" t="s">
        <v>14</v>
      </c>
    </row>
    <row r="119" spans="1:9" ht="45">
      <c r="A119" s="80">
        <f t="shared" si="4"/>
        <v>60</v>
      </c>
      <c r="B119" s="79" t="s">
        <v>293</v>
      </c>
      <c r="C119" s="79"/>
      <c r="D119" s="79"/>
      <c r="E119" s="79"/>
      <c r="F119" s="79"/>
      <c r="G119" s="85"/>
      <c r="H119" s="113">
        <v>7</v>
      </c>
      <c r="I119" s="115" t="s">
        <v>14</v>
      </c>
    </row>
    <row r="120" spans="1:9" ht="45">
      <c r="A120" s="80">
        <f t="shared" si="4"/>
        <v>61</v>
      </c>
      <c r="B120" s="79" t="s">
        <v>344</v>
      </c>
      <c r="C120" s="79"/>
      <c r="D120" s="79"/>
      <c r="E120" s="79"/>
      <c r="F120" s="79"/>
      <c r="G120" s="85"/>
      <c r="H120" s="83">
        <v>5</v>
      </c>
      <c r="I120" s="115" t="s">
        <v>14</v>
      </c>
    </row>
    <row r="121" spans="1:9" ht="45">
      <c r="A121" s="80">
        <f t="shared" si="4"/>
        <v>62</v>
      </c>
      <c r="B121" s="79" t="s">
        <v>345</v>
      </c>
      <c r="C121" s="78"/>
      <c r="D121" s="78"/>
      <c r="E121" s="78"/>
      <c r="F121" s="78"/>
      <c r="G121" s="112"/>
      <c r="H121" s="83">
        <v>5</v>
      </c>
      <c r="I121" s="78" t="s">
        <v>14</v>
      </c>
    </row>
    <row r="122" spans="1:9" ht="67.5">
      <c r="A122" s="80">
        <f t="shared" si="4"/>
        <v>63</v>
      </c>
      <c r="B122" s="79" t="s">
        <v>346</v>
      </c>
      <c r="C122" s="79"/>
      <c r="D122" s="79"/>
      <c r="E122" s="79"/>
      <c r="F122" s="79"/>
      <c r="G122" s="85"/>
      <c r="H122" s="83">
        <v>2</v>
      </c>
      <c r="I122" s="78" t="s">
        <v>14</v>
      </c>
    </row>
    <row r="123" spans="1:9" ht="191.25">
      <c r="A123" s="80">
        <f t="shared" si="4"/>
        <v>64</v>
      </c>
      <c r="B123" s="79" t="s">
        <v>347</v>
      </c>
      <c r="C123" s="79"/>
      <c r="D123" s="79"/>
      <c r="E123" s="79"/>
      <c r="F123" s="79"/>
      <c r="G123" s="85"/>
      <c r="H123" s="113">
        <v>25</v>
      </c>
      <c r="I123" s="115" t="s">
        <v>133</v>
      </c>
    </row>
    <row r="124" spans="1:9" ht="22.5">
      <c r="A124" s="80">
        <f t="shared" si="4"/>
        <v>65</v>
      </c>
      <c r="B124" s="79" t="s">
        <v>294</v>
      </c>
      <c r="C124" s="79"/>
      <c r="D124" s="79"/>
      <c r="E124" s="79"/>
      <c r="F124" s="79"/>
      <c r="G124" s="85"/>
      <c r="H124" s="113">
        <v>10</v>
      </c>
      <c r="I124" s="115" t="s">
        <v>133</v>
      </c>
    </row>
    <row r="125" spans="1:9" ht="22.5">
      <c r="A125" s="80">
        <f t="shared" si="4"/>
        <v>66</v>
      </c>
      <c r="B125" s="79" t="s">
        <v>295</v>
      </c>
      <c r="C125" s="79"/>
      <c r="D125" s="79"/>
      <c r="E125" s="79"/>
      <c r="F125" s="79"/>
      <c r="G125" s="85"/>
      <c r="H125" s="113">
        <v>10</v>
      </c>
      <c r="I125" s="115" t="s">
        <v>133</v>
      </c>
    </row>
    <row r="126" spans="1:9" ht="45">
      <c r="A126" s="80">
        <f t="shared" si="4"/>
        <v>67</v>
      </c>
      <c r="B126" s="79" t="s">
        <v>296</v>
      </c>
      <c r="C126" s="79"/>
      <c r="D126" s="79"/>
      <c r="E126" s="79"/>
      <c r="F126" s="79"/>
      <c r="G126" s="85"/>
      <c r="H126" s="83">
        <v>2</v>
      </c>
      <c r="I126" s="78" t="s">
        <v>14</v>
      </c>
    </row>
    <row r="127" spans="1:9" ht="45">
      <c r="A127" s="80">
        <f t="shared" si="4"/>
        <v>68</v>
      </c>
      <c r="B127" s="79" t="s">
        <v>297</v>
      </c>
      <c r="C127" s="79"/>
      <c r="D127" s="79"/>
      <c r="E127" s="79"/>
      <c r="F127" s="79"/>
      <c r="G127" s="85"/>
      <c r="H127" s="83">
        <v>2</v>
      </c>
      <c r="I127" s="115" t="s">
        <v>14</v>
      </c>
    </row>
    <row r="128" spans="1:9" ht="45">
      <c r="A128" s="80">
        <f t="shared" si="4"/>
        <v>69</v>
      </c>
      <c r="B128" s="79" t="s">
        <v>298</v>
      </c>
      <c r="C128" s="79"/>
      <c r="D128" s="79"/>
      <c r="E128" s="79"/>
      <c r="F128" s="79"/>
      <c r="G128" s="85"/>
      <c r="H128" s="83">
        <v>2</v>
      </c>
      <c r="I128" s="115" t="s">
        <v>14</v>
      </c>
    </row>
    <row r="129" spans="1:9" ht="33.75">
      <c r="A129" s="80">
        <f t="shared" si="4"/>
        <v>70</v>
      </c>
      <c r="B129" s="79" t="s">
        <v>299</v>
      </c>
      <c r="C129" s="79"/>
      <c r="D129" s="79"/>
      <c r="E129" s="79"/>
      <c r="F129" s="79"/>
      <c r="G129" s="85"/>
      <c r="H129" s="83">
        <v>4</v>
      </c>
      <c r="I129" s="78" t="s">
        <v>14</v>
      </c>
    </row>
    <row r="130" spans="1:9" ht="45">
      <c r="A130" s="80">
        <f t="shared" si="4"/>
        <v>71</v>
      </c>
      <c r="B130" s="79" t="s">
        <v>348</v>
      </c>
      <c r="C130" s="79"/>
      <c r="D130" s="79"/>
      <c r="E130" s="79"/>
      <c r="F130" s="79"/>
      <c r="G130" s="85"/>
      <c r="H130" s="83">
        <v>30</v>
      </c>
      <c r="I130" s="115" t="s">
        <v>133</v>
      </c>
    </row>
    <row r="131" spans="1:9" ht="22.5">
      <c r="A131" s="80">
        <f t="shared" si="4"/>
        <v>72</v>
      </c>
      <c r="B131" s="77" t="s">
        <v>186</v>
      </c>
      <c r="C131" s="77"/>
      <c r="D131" s="77"/>
      <c r="E131" s="77"/>
      <c r="F131" s="77"/>
      <c r="G131" s="81"/>
      <c r="H131" s="83">
        <v>8</v>
      </c>
      <c r="I131" s="78" t="s">
        <v>14</v>
      </c>
    </row>
    <row r="132" spans="1:9">
      <c r="A132" s="80">
        <f t="shared" si="4"/>
        <v>73</v>
      </c>
      <c r="B132" s="78" t="s">
        <v>187</v>
      </c>
      <c r="C132" s="78"/>
      <c r="D132" s="78"/>
      <c r="E132" s="78"/>
      <c r="F132" s="78"/>
      <c r="G132" s="112"/>
      <c r="H132" s="83">
        <v>12</v>
      </c>
      <c r="I132" s="78" t="s">
        <v>14</v>
      </c>
    </row>
    <row r="133" spans="1:9">
      <c r="A133" s="80">
        <f t="shared" si="4"/>
        <v>74</v>
      </c>
      <c r="B133" s="78" t="s">
        <v>188</v>
      </c>
      <c r="C133" s="78"/>
      <c r="D133" s="78"/>
      <c r="E133" s="78"/>
      <c r="F133" s="78"/>
      <c r="G133" s="112"/>
      <c r="H133" s="83">
        <v>10</v>
      </c>
      <c r="I133" s="78" t="s">
        <v>14</v>
      </c>
    </row>
    <row r="134" spans="1:9">
      <c r="A134" s="80">
        <f t="shared" si="4"/>
        <v>75</v>
      </c>
      <c r="B134" s="78" t="s">
        <v>189</v>
      </c>
      <c r="C134" s="78"/>
      <c r="D134" s="78"/>
      <c r="E134" s="78"/>
      <c r="F134" s="78"/>
      <c r="G134" s="112"/>
      <c r="H134" s="83">
        <v>10</v>
      </c>
      <c r="I134" s="78" t="s">
        <v>14</v>
      </c>
    </row>
    <row r="135" spans="1:9">
      <c r="A135" s="80">
        <f t="shared" si="4"/>
        <v>76</v>
      </c>
      <c r="B135" s="78" t="s">
        <v>190</v>
      </c>
      <c r="C135" s="78"/>
      <c r="D135" s="78"/>
      <c r="E135" s="78"/>
      <c r="F135" s="78"/>
      <c r="G135" s="112"/>
      <c r="H135" s="83">
        <v>7</v>
      </c>
      <c r="I135" s="78" t="s">
        <v>14</v>
      </c>
    </row>
    <row r="136" spans="1:9">
      <c r="A136" s="80">
        <f t="shared" si="4"/>
        <v>77</v>
      </c>
      <c r="B136" s="78" t="s">
        <v>191</v>
      </c>
      <c r="C136" s="78"/>
      <c r="D136" s="78"/>
      <c r="E136" s="78"/>
      <c r="F136" s="78"/>
      <c r="G136" s="112"/>
      <c r="H136" s="83">
        <v>30</v>
      </c>
      <c r="I136" s="78" t="s">
        <v>14</v>
      </c>
    </row>
    <row r="137" spans="1:9" ht="22.5">
      <c r="A137" s="80">
        <f t="shared" si="4"/>
        <v>78</v>
      </c>
      <c r="B137" s="78" t="s">
        <v>192</v>
      </c>
      <c r="C137" s="78"/>
      <c r="D137" s="78"/>
      <c r="E137" s="78"/>
      <c r="F137" s="78"/>
      <c r="G137" s="112"/>
      <c r="H137" s="83">
        <v>4</v>
      </c>
      <c r="I137" s="78" t="s">
        <v>14</v>
      </c>
    </row>
    <row r="138" spans="1:9">
      <c r="A138" s="80">
        <f t="shared" si="4"/>
        <v>79</v>
      </c>
      <c r="B138" s="78" t="s">
        <v>193</v>
      </c>
      <c r="C138" s="78"/>
      <c r="D138" s="78"/>
      <c r="E138" s="78"/>
      <c r="F138" s="78"/>
      <c r="G138" s="112"/>
      <c r="H138" s="83">
        <v>7</v>
      </c>
      <c r="I138" s="78" t="s">
        <v>14</v>
      </c>
    </row>
    <row r="139" spans="1:9">
      <c r="A139" s="80">
        <f t="shared" si="4"/>
        <v>80</v>
      </c>
      <c r="B139" s="78" t="s">
        <v>194</v>
      </c>
      <c r="C139" s="78"/>
      <c r="D139" s="78"/>
      <c r="E139" s="78"/>
      <c r="F139" s="78"/>
      <c r="G139" s="112"/>
      <c r="H139" s="83">
        <v>15</v>
      </c>
      <c r="I139" s="78" t="s">
        <v>14</v>
      </c>
    </row>
    <row r="140" spans="1:9">
      <c r="A140" s="80">
        <f t="shared" si="4"/>
        <v>81</v>
      </c>
      <c r="B140" s="78" t="s">
        <v>195</v>
      </c>
      <c r="C140" s="78"/>
      <c r="D140" s="78"/>
      <c r="E140" s="78"/>
      <c r="F140" s="78"/>
      <c r="G140" s="112"/>
      <c r="H140" s="83">
        <v>1</v>
      </c>
      <c r="I140" s="78" t="s">
        <v>137</v>
      </c>
    </row>
    <row r="141" spans="1:9">
      <c r="A141" s="80">
        <f t="shared" si="4"/>
        <v>82</v>
      </c>
      <c r="B141" s="78" t="s">
        <v>196</v>
      </c>
      <c r="C141" s="78"/>
      <c r="D141" s="78"/>
      <c r="E141" s="78"/>
      <c r="F141" s="78"/>
      <c r="G141" s="112"/>
      <c r="H141" s="83">
        <v>1</v>
      </c>
      <c r="I141" s="78" t="s">
        <v>138</v>
      </c>
    </row>
    <row r="142" spans="1:9" ht="67.5">
      <c r="A142" s="80">
        <f t="shared" si="4"/>
        <v>83</v>
      </c>
      <c r="B142" s="79" t="s">
        <v>300</v>
      </c>
      <c r="C142" s="79"/>
      <c r="D142" s="79"/>
      <c r="E142" s="79"/>
      <c r="F142" s="79"/>
      <c r="G142" s="85"/>
      <c r="H142" s="83">
        <v>25</v>
      </c>
      <c r="I142" s="78" t="s">
        <v>133</v>
      </c>
    </row>
    <row r="143" spans="1:9" ht="112.5">
      <c r="A143" s="80">
        <f t="shared" si="4"/>
        <v>84</v>
      </c>
      <c r="B143" s="79" t="s">
        <v>349</v>
      </c>
      <c r="C143" s="79"/>
      <c r="D143" s="79"/>
      <c r="E143" s="79"/>
      <c r="F143" s="79"/>
      <c r="G143" s="85"/>
      <c r="H143" s="83">
        <v>30</v>
      </c>
      <c r="I143" s="78" t="s">
        <v>133</v>
      </c>
    </row>
    <row r="144" spans="1:9">
      <c r="A144" s="80">
        <f t="shared" si="4"/>
        <v>85</v>
      </c>
      <c r="B144" s="78" t="s">
        <v>197</v>
      </c>
      <c r="C144" s="78"/>
      <c r="D144" s="78"/>
      <c r="E144" s="78"/>
      <c r="F144" s="78"/>
      <c r="G144" s="112"/>
      <c r="H144" s="83">
        <v>6</v>
      </c>
      <c r="I144" s="78" t="s">
        <v>133</v>
      </c>
    </row>
    <row r="145" spans="1:9">
      <c r="A145" s="80">
        <f t="shared" si="4"/>
        <v>86</v>
      </c>
      <c r="B145" s="78" t="s">
        <v>198</v>
      </c>
      <c r="C145" s="78"/>
      <c r="D145" s="78"/>
      <c r="E145" s="78"/>
      <c r="F145" s="78"/>
      <c r="G145" s="112"/>
      <c r="H145" s="83">
        <v>2</v>
      </c>
      <c r="I145" s="78" t="s">
        <v>133</v>
      </c>
    </row>
    <row r="146" spans="1:9" ht="236.25">
      <c r="A146" s="80">
        <f t="shared" si="4"/>
        <v>87</v>
      </c>
      <c r="B146" s="79" t="s">
        <v>301</v>
      </c>
      <c r="C146" s="77"/>
      <c r="D146" s="77"/>
      <c r="E146" s="77"/>
      <c r="F146" s="77"/>
      <c r="G146" s="81"/>
      <c r="H146" s="83">
        <v>3</v>
      </c>
      <c r="I146" s="115" t="s">
        <v>14</v>
      </c>
    </row>
    <row r="147" spans="1:9" ht="303.75" customHeight="1">
      <c r="A147" s="80">
        <f t="shared" si="4"/>
        <v>88</v>
      </c>
      <c r="B147" s="79" t="s">
        <v>354</v>
      </c>
      <c r="C147" s="79"/>
      <c r="D147" s="79"/>
      <c r="E147" s="79"/>
      <c r="F147" s="79"/>
      <c r="G147" s="85"/>
      <c r="H147" s="83">
        <v>1</v>
      </c>
      <c r="I147" s="115" t="s">
        <v>14</v>
      </c>
    </row>
    <row r="148" spans="1:9" ht="247.5">
      <c r="A148" s="80">
        <f t="shared" si="4"/>
        <v>89</v>
      </c>
      <c r="B148" s="79" t="s">
        <v>350</v>
      </c>
      <c r="C148" s="79"/>
      <c r="D148" s="79"/>
      <c r="E148" s="79"/>
      <c r="F148" s="79"/>
      <c r="G148" s="85"/>
      <c r="H148" s="83">
        <v>1</v>
      </c>
      <c r="I148" s="115" t="s">
        <v>14</v>
      </c>
    </row>
    <row r="149" spans="1:9" ht="45">
      <c r="A149" s="80">
        <f t="shared" si="4"/>
        <v>90</v>
      </c>
      <c r="B149" s="79" t="s">
        <v>351</v>
      </c>
      <c r="C149" s="77"/>
      <c r="D149" s="77"/>
      <c r="E149" s="77"/>
      <c r="F149" s="77"/>
      <c r="G149" s="81"/>
      <c r="H149" s="113">
        <v>2</v>
      </c>
      <c r="I149" s="115" t="s">
        <v>14</v>
      </c>
    </row>
    <row r="150" spans="1:9" ht="56.25">
      <c r="A150" s="80">
        <f t="shared" si="4"/>
        <v>91</v>
      </c>
      <c r="B150" s="79" t="s">
        <v>352</v>
      </c>
      <c r="C150" s="79"/>
      <c r="D150" s="79"/>
      <c r="E150" s="79"/>
      <c r="F150" s="79"/>
      <c r="G150" s="85"/>
      <c r="H150" s="83">
        <v>2</v>
      </c>
      <c r="I150" s="78" t="s">
        <v>14</v>
      </c>
    </row>
    <row r="151" spans="1:9" ht="33.75">
      <c r="A151" s="80">
        <f t="shared" si="4"/>
        <v>92</v>
      </c>
      <c r="B151" s="79" t="s">
        <v>353</v>
      </c>
      <c r="C151" s="79"/>
      <c r="D151" s="79"/>
      <c r="E151" s="79"/>
      <c r="F151" s="79"/>
      <c r="G151" s="85"/>
      <c r="H151" s="83">
        <v>4</v>
      </c>
      <c r="I151" s="78" t="s">
        <v>14</v>
      </c>
    </row>
    <row r="152" spans="1:9" ht="56.25">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2025-06-03T09:08:11Z</dcterms:modified>
</cp:coreProperties>
</file>