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0">Sheet1!$A$1:$M$176</definedName>
  </definedNames>
  <calcPr calcId="162913"/>
</workbook>
</file>

<file path=xl/calcChain.xml><?xml version="1.0" encoding="utf-8"?>
<calcChain xmlns="http://schemas.openxmlformats.org/spreadsheetml/2006/main">
  <c r="F107" i="3" l="1"/>
  <c r="F106" i="3"/>
  <c r="F105" i="3"/>
  <c r="F104" i="3"/>
  <c r="F102" i="3"/>
  <c r="F101" i="3"/>
  <c r="F100"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4" i="3"/>
  <c r="F17" i="2" l="1"/>
  <c r="F16" i="2"/>
  <c r="F15" i="2"/>
  <c r="F13" i="2"/>
  <c r="F12" i="2"/>
  <c r="F11" i="2"/>
  <c r="F10" i="2"/>
  <c r="F9" i="2"/>
  <c r="F8" i="2"/>
  <c r="F103" i="3" l="1"/>
  <c r="F3" i="2"/>
  <c r="F26" i="2" s="1"/>
  <c r="F28" i="2" s="1"/>
  <c r="F30" i="2" s="1"/>
  <c r="G110" i="1" l="1"/>
  <c r="G109" i="1"/>
  <c r="G108" i="1"/>
  <c r="G107" i="1"/>
  <c r="G94" i="1"/>
  <c r="G93" i="1"/>
  <c r="G92" i="1"/>
  <c r="G91" i="1"/>
  <c r="G82" i="1"/>
  <c r="G81" i="1"/>
  <c r="G80" i="1"/>
  <c r="G79" i="1"/>
  <c r="G75" i="1"/>
  <c r="G74" i="1"/>
  <c r="G73" i="1"/>
  <c r="G72" i="1"/>
  <c r="G71" i="1"/>
  <c r="G70" i="1"/>
  <c r="G69" i="1"/>
  <c r="G68" i="1"/>
  <c r="G61" i="1"/>
  <c r="G60" i="1"/>
  <c r="G59" i="1"/>
  <c r="G58" i="1"/>
  <c r="G57" i="1"/>
  <c r="G56" i="1"/>
  <c r="G65" i="1"/>
  <c r="G64" i="1"/>
  <c r="G51" i="1"/>
  <c r="G50" i="1"/>
  <c r="G49" i="1"/>
  <c r="G48" i="1"/>
  <c r="G47" i="1"/>
  <c r="G46" i="1"/>
  <c r="G43" i="1"/>
  <c r="G42" i="1"/>
  <c r="G41" i="1"/>
  <c r="G38" i="1"/>
  <c r="G37" i="1"/>
  <c r="G36" i="1"/>
  <c r="G35" i="1"/>
  <c r="G33" i="1"/>
  <c r="G32" i="1"/>
  <c r="G20" i="1"/>
  <c r="G19" i="1"/>
  <c r="G18" i="1"/>
  <c r="G17" i="1"/>
  <c r="G16" i="1"/>
  <c r="G15" i="1"/>
  <c r="G14" i="1"/>
  <c r="G29" i="1"/>
  <c r="G28" i="1"/>
  <c r="G27" i="1"/>
  <c r="G26" i="1"/>
  <c r="G25" i="1"/>
  <c r="G24" i="1"/>
  <c r="G22" i="1"/>
  <c r="G12" i="1"/>
  <c r="G9" i="1"/>
  <c r="G8" i="1"/>
  <c r="G7" i="1"/>
  <c r="G6" i="1"/>
  <c r="G5" i="1"/>
  <c r="G44" i="1" l="1"/>
  <c r="A5" i="3" l="1"/>
  <c r="A6" i="3" s="1"/>
  <c r="A7" i="3" s="1"/>
  <c r="A8" i="3" s="1"/>
  <c r="A9" i="3" s="1"/>
  <c r="A10" i="3" s="1"/>
  <c r="A11" i="3" s="1"/>
  <c r="A12" i="3" s="1"/>
  <c r="A13" i="3" s="1"/>
  <c r="A14" i="3" s="1"/>
  <c r="A15" i="3" s="1"/>
  <c r="A16" i="3" s="1"/>
  <c r="A17" i="3" s="1"/>
  <c r="A18" i="3" s="1"/>
  <c r="A19" i="3" s="1"/>
  <c r="A20" i="3" s="1"/>
  <c r="A21" i="3" s="1"/>
  <c r="A22" i="3" s="1"/>
  <c r="A25" i="3" s="1"/>
  <c r="A26" i="3" s="1"/>
  <c r="A27" i="3" s="1"/>
  <c r="A28" i="3" s="1"/>
  <c r="A29" i="3" s="1"/>
  <c r="A30" i="3" s="1"/>
  <c r="A10" i="1" l="1"/>
  <c r="A11" i="1" s="1"/>
  <c r="A13" i="1" s="1"/>
  <c r="A21" i="1" s="1"/>
  <c r="A30" i="1" s="1"/>
  <c r="A31" i="1" s="1"/>
  <c r="A34" i="1" s="1"/>
  <c r="A39" i="1" s="1"/>
  <c r="A40" i="1" s="1"/>
  <c r="A45" i="1" s="1"/>
  <c r="A52" i="1" s="1"/>
  <c r="A53" i="1" s="1"/>
  <c r="A54" i="1" s="1"/>
  <c r="A55" i="1" s="1"/>
  <c r="A63" i="1" s="1"/>
  <c r="A66" i="1" s="1"/>
  <c r="A67" i="1" s="1"/>
  <c r="A77" i="1" s="1"/>
  <c r="A84" i="1" s="1"/>
  <c r="A85" i="1" s="1"/>
  <c r="A86" i="1" s="1"/>
  <c r="A87" i="1" s="1"/>
  <c r="A88" i="1" s="1"/>
  <c r="A89" i="1" s="1"/>
</calcChain>
</file>

<file path=xl/sharedStrings.xml><?xml version="1.0" encoding="utf-8"?>
<sst xmlns="http://schemas.openxmlformats.org/spreadsheetml/2006/main" count="475" uniqueCount="262">
  <si>
    <t>SL.NO</t>
  </si>
  <si>
    <r>
      <rPr>
        <sz val="9"/>
        <rFont val="Calibri"/>
        <family val="1"/>
      </rPr>
      <t>ii) Louvered Section.</t>
    </r>
  </si>
  <si>
    <r>
      <rPr>
        <sz val="9"/>
        <rFont val="Calibri"/>
        <family val="1"/>
      </rPr>
      <t>iii) Cleat angle ( Non-annodized).</t>
    </r>
  </si>
  <si>
    <t xml:space="preserve">                    SANITARY AND PLUMBING WORKS</t>
  </si>
  <si>
    <t>Each</t>
  </si>
  <si>
    <t>Total Amount Including L.W.C. and contengency</t>
  </si>
  <si>
    <t>Rs.</t>
  </si>
  <si>
    <t>Supplying Sanitary Napkin ( Whisper or similar make 50 pcs )</t>
  </si>
  <si>
    <t>m2</t>
  </si>
  <si>
    <t>Supplying fitting and fixing squating plate with integrated flushing in white vitreous set in cement concrete (6:3:1) with jhama chips complete.               ( Payment of concrete will be paid seperately )          ( I ) 450 mm x 350 mm</t>
  </si>
  <si>
    <t>each</t>
  </si>
  <si>
    <t>Add Labour Welfare.Cess. @</t>
  </si>
  <si>
    <t>Total Amount Including Labour Welfare .Cess.</t>
  </si>
  <si>
    <t>Supplying and fixing sinage with fixing stand post for public toilet for visible to passersby</t>
  </si>
  <si>
    <t>Total Amount Including Labour.Welfare.Cess.</t>
  </si>
  <si>
    <t>Say Rs.</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</si>
  <si>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</si>
  <si>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</si>
  <si>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</si>
  <si>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</si>
  <si>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</si>
  <si>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</si>
  <si>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</si>
  <si>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</si>
  <si>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</si>
  <si>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</si>
  <si>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</si>
  <si>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</si>
  <si>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</si>
  <si>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</si>
  <si>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</si>
  <si>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</si>
  <si>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</si>
  <si>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</si>
  <si>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</si>
  <si>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</si>
  <si>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</si>
  <si>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</si>
  <si>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</si>
  <si>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</si>
  <si>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</si>
  <si>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</si>
  <si>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</si>
  <si>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</si>
  <si>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</si>
  <si>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</si>
  <si>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</si>
  <si>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</si>
  <si>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</si>
  <si>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</si>
  <si>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</si>
  <si>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</si>
  <si>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</si>
  <si>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</si>
  <si>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</si>
  <si>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Cum</t>
  </si>
  <si>
    <t>Sqm</t>
  </si>
  <si>
    <t>4 x 3 x (1.20 x 1.20 ) + (0.250 x 0.250 ) /2 x 0.150 = 1.352  m3</t>
  </si>
  <si>
    <t>TOTAL</t>
  </si>
  <si>
    <t xml:space="preserve"> CONSTRUCTION OF TOILET BLOCK (CT/PT) MODEL NO  - B ,
TOILET SEATS- 8 NOS URINAL -14 NOS , NONSCHEDULE ITEMS .</t>
  </si>
  <si>
    <t>Add Labour.Welfare.Cess.</t>
  </si>
  <si>
    <t xml:space="preserve">Add Contengency@ 3 %    </t>
  </si>
  <si>
    <t xml:space="preserve">              GRAND TOTAL</t>
  </si>
  <si>
    <t xml:space="preserve">              Reference of schedule of rate :-PWD (W.B) BUILDING WORKS ,( With effect from 01.11.2017)  
  Incorporation of GST Act,2017&amp; All addenda &amp; Corrigenda of SOR,0112.2015.
  PWD Schedule of rate Building and Sanitary &amp; Plumbing w.e.f 01.11.2017</t>
  </si>
  <si>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</si>
  <si>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</si>
  <si>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</si>
  <si>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</si>
  <si>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</si>
  <si>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</si>
  <si>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</si>
  <si>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</si>
  <si>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</si>
  <si>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</si>
  <si>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</si>
  <si>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</si>
  <si>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</si>
  <si>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t>Nos</t>
  </si>
  <si>
    <t>Mtr</t>
  </si>
  <si>
    <t>G.S.T. @</t>
  </si>
  <si>
    <t>Cost Of Civil Work</t>
  </si>
  <si>
    <t>Add Contengency @3%</t>
  </si>
  <si>
    <t>M3</t>
  </si>
  <si>
    <t>M2</t>
  </si>
  <si>
    <t>Unti</t>
  </si>
  <si>
    <t>ESTIMATE  CONSTRUCTION OF INSTITUTIONAL TOILET INDOR STADIUM(DSA) WARD-16,PLOT NO-3349,JL NO-103,DAG NO-3349,KHATIAN NO-1193/36,MOUZA-ANANDAPUR UNDER SURI MUNICIPALITY OF WEST BENGAL (MODEL NO-B) CIVIL WORKS
TOILET SEATS-8 NOS AND URINAL-14 NOS</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</si>
  <si>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</si>
  <si>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</si>
  <si>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4                                             Area of SBFS  , Item no 4                                                                  96.30 x 0.100 = 9.63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</si>
  <si>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3 x 7.75 x 0.250  =   5.81  m2                                                                 2 x 7.40 x 0.250 = 3.70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</si>
  <si>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</si>
  <si>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</si>
  <si>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24.836 = 8.28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</si>
  <si>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1 x 7.750 x 7.40 x 0.325 = 18.639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</si>
  <si>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</si>
  <si>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</si>
  <si>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</si>
  <si>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7.75 x 7.40 = 57.35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</si>
  <si>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18.048 x1.20 % = 0.217 m3 x 35.315 c.ft =    7.663 c.ft x  225 kg = 1724.00 kg = 1.724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</si>
  <si>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</si>
  <si>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</si>
  <si>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</si>
  <si>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</si>
  <si>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</si>
  <si>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7.75 x 7.400 = 57.35  m2</t>
    </r>
  </si>
  <si>
    <t>Qntl</t>
  </si>
  <si>
    <t>ii) Louvered Section.</t>
  </si>
  <si>
    <t>iii) Cleat angle ( Non-annodized).</t>
  </si>
  <si>
    <r>
      <rPr>
        <sz val="9"/>
        <rFont val="Calibri"/>
        <family val="2"/>
        <scheme val="minor"/>
      </rPr>
      <t>(B) Fittings
(i) Coupler, (b) 110 mm</t>
    </r>
  </si>
  <si>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</si>
  <si>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</si>
  <si>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</si>
  <si>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</si>
  <si>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</si>
  <si>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</si>
  <si>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</si>
  <si>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</si>
  <si>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</si>
  <si>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</si>
  <si>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</si>
  <si>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</si>
  <si>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</si>
  <si>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</si>
  <si>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</si>
  <si>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10 ( 2x2.10 + 0.75 ) = 49.50</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</si>
  <si>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 xml:space="preserve">P-125, It- 14(ii) </t>
    </r>
    <r>
      <rPr>
        <sz val="9"/>
        <rFont val="Calibri"/>
        <family val="2"/>
        <scheme val="minor"/>
      </rPr>
      <t xml:space="preserve">                                                               10 x 2.10 x 0.75 = 15.75 m2</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</si>
  <si>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</si>
  <si>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</si>
  <si>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</si>
  <si>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rPr>
        <sz val="9"/>
        <rFont val="Calibri"/>
        <family val="2"/>
        <scheme val="minor"/>
      </rP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</si>
  <si>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526.73 + 57.35 = 584.08</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</si>
  <si>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                                                                25 mm thick     </t>
    </r>
    <r>
      <rPr>
        <sz val="9"/>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</si>
  <si>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90.90 + 79.20 + 84.00 - 186.28  = 67.83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</si>
  <si>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</si>
  <si>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113.63+84.00 +63.00 = 260.63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</si>
  <si>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113.63+84.00 +63.00 = 260.63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</si>
  <si>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</si>
  <si>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</si>
  <si>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(a) M.S.or W.I. Ornamental grill of approved design joints continuously welded with M.S, W.I. Flats and bars of windows, railing etc. fitted and fixed with necessary screws and lugs in ground floor..
(i)  Grill weighing above 10 Kg./sq.mtr and up to 16 Kg./sq. mtr.</t>
    </r>
    <r>
      <rPr>
        <b/>
        <sz val="9"/>
        <rFont val="Calibri"/>
        <family val="2"/>
        <scheme val="minor"/>
      </rPr>
      <t xml:space="preserve"> PWD Building Works schedule,  P-104  Item-13 A (i) (3rd Corrigendam Page No 91)    </t>
    </r>
    <r>
      <rPr>
        <sz val="9"/>
        <rFont val="Calibri"/>
        <family val="2"/>
        <scheme val="minor"/>
      </rPr>
      <t xml:space="preserve">                                                                  10 x 0.600 x 0.600 = 3.60  m2 
 2 x 2.00 x 0.750 = 3.00 m2 
                          = 6.60 x 10..00 kg = 66.00 kg = 0.66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</si>
  <si>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r>
      <rPr>
        <sz val="9"/>
        <rFont val="Calibri"/>
        <family val="2"/>
        <scheme val="minor"/>
      </rPr>
      <t xml:space="preserve">
10 x 0.600 x 0.600 = 3.60  m2 
 2 x 2.00 x 0.750 = 3.00 m2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</si>
  <si>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r>
      <rPr>
        <sz val="9"/>
        <rFont val="Calibri"/>
        <family val="2"/>
        <scheme val="minor"/>
      </rPr>
      <t xml:space="preserve">
10 x 0.600 x 0.600 = 3.60  m2 
 2 x 2.00 x 0.750 = 3.00 m2 </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</si>
  <si>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7.75 x 7.40 =  57.35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</si>
  <si>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2( 7.75 + 7.40 ) x  2.10 = 63.63  m2                                                         10x2 x 1.60 x 2.10 = 67.20 m2                                                                        11 x 2 x 1.20 x 2.10 = 55.44  m2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</si>
  <si>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item no -17 (a)</t>
    </r>
    <r>
      <rPr>
        <sz val="9"/>
        <rFont val="Calibri"/>
        <family val="2"/>
        <scheme val="minor"/>
      </rPr>
      <t xml:space="preserve">
  2 x7.60 x 0.750 =  11.40 m2</t>
    </r>
  </si>
  <si>
    <r>
      <rPr>
        <sz val="9"/>
        <rFont val="Calibri"/>
        <family val="2"/>
        <scheme val="minor"/>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</si>
  <si>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rPr>
        <sz val="9"/>
        <rFont val="Calibri"/>
        <family val="2"/>
        <scheme val="minor"/>
      </rPr>
      <t>Supplying bubble free float glass of approved make and brand conforming to IS: 2835-1987.
iv) 5mm thick coloured / tinted / smoke glass. P</t>
    </r>
    <r>
      <rPr>
        <b/>
        <sz val="9"/>
        <rFont val="Calibri"/>
        <family val="2"/>
        <scheme val="minor"/>
      </rPr>
      <t>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</si>
  <si>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</si>
  <si>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</si>
  <si>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</si>
  <si>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xxvi) Areca Palm 4 - 5 suckers of height 90 cm to 105 cm in earthen pots of size 25 cm.
</t>
    </r>
    <r>
      <rPr>
        <b/>
        <sz val="9"/>
        <rFont val="Calibri"/>
        <family val="2"/>
        <scheme val="minor"/>
      </rPr>
      <t>PWD Building Works schedule, Page -261, It- 9 (xxvi)</t>
    </r>
  </si>
  <si>
    <r>
      <t xml:space="preserve">                    </t>
    </r>
    <r>
      <rPr>
        <b/>
        <sz val="10"/>
        <color theme="1"/>
        <rFont val="Calibri"/>
        <family val="2"/>
        <scheme val="minor"/>
      </rPr>
      <t>SANITARY AND PLUMBING WORKS</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</si>
  <si>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</si>
  <si>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</si>
  <si>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</si>
  <si>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5 x 1.20 x 0.600 =  3.60 m2</t>
    </r>
  </si>
  <si>
    <r>
      <rPr>
        <sz val="9"/>
        <rFont val="Calibri"/>
        <family val="2"/>
        <scheme val="minor"/>
      </rP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</si>
  <si>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rPr>
        <sz val="9"/>
        <rFont val="Calibri"/>
        <family val="2"/>
        <scheme val="minor"/>
      </rP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</si>
  <si>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rPr>
        <sz val="9"/>
        <rFont val="Calibri"/>
        <family val="2"/>
        <scheme val="minor"/>
      </rP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</si>
  <si>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</si>
  <si>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</si>
  <si>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</si>
  <si>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</si>
  <si>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</si>
  <si>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</si>
  <si>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r>
      <rPr>
        <sz val="9"/>
        <rFont val="Calibri"/>
        <family val="2"/>
        <scheme val="minor"/>
      </rPr>
      <t xml:space="preserve">
</t>
    </r>
  </si>
  <si>
    <r>
      <t xml:space="preserve">Chromium plated angular Stop Cock with wall flange (Equivalent to Code No. 5053 &amp; Model - Florentine of Jaquar or similar brand). </t>
    </r>
    <r>
      <rPr>
        <b/>
        <sz val="9"/>
        <rFont val="Calibri"/>
        <family val="2"/>
        <scheme val="minor"/>
      </rPr>
      <t>PWD S&amp;P Schedule, Page No.-6 Item No.-7-d-i,</t>
    </r>
  </si>
  <si>
    <r>
      <rPr>
        <sz val="9"/>
        <rFont val="Calibri"/>
        <family val="2"/>
        <scheme val="minor"/>
      </rP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</si>
  <si>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rPr>
        <sz val="9"/>
        <rFont val="Calibri"/>
        <family val="2"/>
        <scheme val="minor"/>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</si>
  <si>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</si>
  <si>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</si>
  <si>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</si>
  <si>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</si>
  <si>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</si>
  <si>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</si>
  <si>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</si>
  <si>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</si>
  <si>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rPr>
        <sz val="9"/>
        <rFont val="Calibri"/>
        <family val="2"/>
        <scheme val="minor"/>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</si>
  <si>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</si>
  <si>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rPr>
        <sz val="9"/>
        <rFont val="Calibri"/>
        <family val="2"/>
        <scheme val="minor"/>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</si>
  <si>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rPr>
        <sz val="9"/>
        <rFont val="Calibri"/>
        <family val="2"/>
        <scheme val="minor"/>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</si>
  <si>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</si>
  <si>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</si>
  <si>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</si>
  <si>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</si>
  <si>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</si>
  <si>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</si>
  <si>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</si>
  <si>
    <r>
      <t>Single Brick Flat Soling of picked jhama bricks including ramming and dressing bed to proper level and filling joints with local sand.</t>
    </r>
    <r>
      <rPr>
        <b/>
        <sz val="9"/>
        <color theme="1"/>
        <rFont val="Calibri"/>
        <family val="2"/>
        <scheme val="minor"/>
      </rPr>
      <t xml:space="preserve"> 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</si>
  <si>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</si>
  <si>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</si>
  <si>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</si>
  <si>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</si>
  <si>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</si>
  <si>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</si>
  <si>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</si>
  <si>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PWD Building Works schedule, Page - 43, Item - 40.a.i.1( Corri. 10th Page-01, Date-23-01-2020) (Rate Analysis)                                                                                                                                                 Item  no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</si>
  <si>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</si>
  <si>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</si>
  <si>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</si>
  <si>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</si>
  <si>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</si>
  <si>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</si>
  <si>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</si>
  <si>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</si>
  <si>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</si>
  <si>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</si>
  <si>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</si>
  <si>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</si>
  <si>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</si>
  <si>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</si>
  <si>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 PWD Building Works schedule,  Page -74 , Item no- 46(i)  .  </t>
    </r>
    <r>
      <rPr>
        <sz val="9"/>
        <color theme="1"/>
        <rFont val="Calibri"/>
        <family val="2"/>
        <scheme val="min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</si>
  <si>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</si>
  <si>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                        
113.63+84.00 +63.00 = 260.63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</si>
  <si>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</si>
  <si>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rPr>
        <sz val="9"/>
        <rFont val="Calibri"/>
        <family val="1"/>
      </rP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</si>
  <si>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</si>
  <si>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</si>
  <si>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</si>
  <si>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</si>
  <si>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      7.75 x 7.40 =  57.35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</si>
  <si>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</si>
  <si>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rPr>
      <t>PWD S&amp;P Schedule,  page-53, item no -17 (a)</t>
    </r>
    <r>
      <rPr>
        <sz val="9"/>
        <rFont val="Calibri"/>
        <family val="1"/>
      </rPr>
      <t xml:space="preserve">
  2 x7.60 x 0.750 =  11.40 m2</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</si>
  <si>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</si>
  <si>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rPr>
        <sz val="9"/>
        <rFont val="Calibri"/>
        <family val="1"/>
      </rP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</si>
  <si>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</si>
  <si>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rPr>
      <t>PWD Building Works schedule, Page -261, It- 9 (i)</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</si>
  <si>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</si>
  <si>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</si>
  <si>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</si>
  <si>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</si>
  <si>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</si>
  <si>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t>
    </r>
  </si>
  <si>
    <r>
      <rPr>
        <sz val="9"/>
        <rFont val="Calibri"/>
        <family val="1"/>
      </rP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</si>
  <si>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rPr>
        <sz val="9"/>
        <rFont val="Calibri"/>
        <family val="1"/>
      </rPr>
      <t xml:space="preserve">Supplying,fitting and fixing 32 mm dia. Flush Pipe of approved make with necessary fixing materials and clamps complete.
i) Polythene Flush Pipe
</t>
    </r>
    <r>
      <rPr>
        <b/>
        <sz val="9"/>
        <rFont val="Calibri"/>
        <family val="2"/>
      </rPr>
      <t>PWD S&amp;P Schedule, Page no 81. Item no. 11(i)</t>
    </r>
  </si>
  <si>
    <r>
      <rPr>
        <sz val="9"/>
        <rFont val="Calibri"/>
        <family val="1"/>
      </rP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</si>
  <si>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</si>
  <si>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</si>
  <si>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</si>
  <si>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</si>
  <si>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</si>
  <si>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rPr>
        <sz val="9"/>
        <rFont val="Calibri"/>
        <family val="1"/>
      </rPr>
      <t xml:space="preserve">(b) (i) Chromium plated Stop Cock (Equivalent to Code No. 513(A) &amp; 513(B) &amp; Model - Tropical / Sumthing Special of ESSCO or similar                                                                              PWD S&amp;P
</t>
    </r>
    <r>
      <rPr>
        <b/>
        <sz val="9"/>
        <rFont val="Calibri"/>
        <family val="2"/>
      </rPr>
      <t>Schedule, Page No.-6 Item No.-7-b-i</t>
    </r>
  </si>
  <si>
    <r>
      <rPr>
        <sz val="9"/>
        <rFont val="Calibri"/>
        <family val="1"/>
      </rPr>
      <t xml:space="preserve">Chromium plated angular Stop Cock with wall flange (Equivalent to Code No. 5053 &amp; Model - Florentine of Jaquar or similar brand). </t>
    </r>
    <r>
      <rPr>
        <b/>
        <sz val="9"/>
        <rFont val="Calibri"/>
        <family val="2"/>
      </rPr>
      <t>PWD S&amp;P Schedule, Page No.-6 Item No.-7-d-i,</t>
    </r>
  </si>
  <si>
    <r>
      <rPr>
        <sz val="9"/>
        <rFont val="Calibri"/>
        <family val="1"/>
      </rP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</si>
  <si>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</si>
  <si>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</si>
  <si>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</si>
  <si>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 xml:space="preserve">Supplying and fitting fixing of gunmetal wheel valve of approved brand and make tested to 21 Kg per sq. cm. 25 mm dia(E5)
</t>
    </r>
    <r>
      <rPr>
        <b/>
        <sz val="9"/>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</si>
  <si>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</si>
  <si>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</si>
  <si>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</si>
  <si>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</si>
  <si>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</si>
  <si>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</si>
  <si>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</si>
  <si>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9"/>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</si>
  <si>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rPr>
        <sz val="9"/>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</si>
  <si>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</si>
  <si>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rPr>
        <sz val="9"/>
        <rFont val="Calibri"/>
        <family val="1"/>
      </rPr>
      <t xml:space="preserve">Supplying, fitting and fixing bevelled edged mirror 5.5 mm thick silver red as per I.S. 3438 / 1965 together with brass C.P. hinges. (ii) 600 mm X 450 mm                                                                </t>
    </r>
    <r>
      <rPr>
        <b/>
        <sz val="9"/>
        <rFont val="Calibri"/>
        <family val="2"/>
      </rPr>
      <t>PWD S&amp;P Schedule,  P-
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</si>
  <si>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</si>
  <si>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</si>
  <si>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t>Eighteen Lakh Fifty Four Thousand Two Hundred Twenty Eight Only</t>
  </si>
  <si>
    <t>ESTIMATE  CONSTRUCTION OF INSTITUTIONAL TOILET BENIMADHAB MORE, BENIMADHAB INSTITUTION WARD-8,PLOT NO-97,JL NO-7,DAG NO-97,KHATIAN NO-1083/36,MOUZA-CHANDANI SAHEE UNDER SURI MUNICIPALITY OF WEST BENGAL (MODEL NO-B) CIVIL WORKS
TOILET SEATS-8 NOS AND URINAL-14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</si>
</sst>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2"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2"/>
      <color rgb="FF000000"/>
      <name val="Calibri"/>
      <family val="2"/>
    </font>
    <font>
      <b/>
      <sz val="11"/>
      <color theme="1"/>
      <name val="Calibri"/>
      <family val="2"/>
      <scheme val="minor"/>
    </font>
    <font>
      <b/>
      <sz val="10"/>
      <name val="Calibri"/>
      <family val="2"/>
    </font>
    <font>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9"/>
      <color rgb="FF000000"/>
      <name val="Times New Roman"/>
      <family val="1"/>
    </font>
    <font>
      <sz val="10"/>
      <color rgb="FF000000"/>
      <name val="Calibri"/>
      <family val="1"/>
    </font>
    <font>
      <b/>
      <sz val="11"/>
      <name val="Calibri"/>
      <family val="2"/>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sz val="9"/>
      <name val="Calibri"/>
      <family val="2"/>
    </font>
    <font>
      <b/>
      <sz val="9"/>
      <color rgb="FF000000"/>
      <name val="Times New Roman"/>
      <family val="1"/>
    </font>
    <font>
      <sz val="11"/>
      <color rgb="FF000000"/>
      <name val="Calibri"/>
      <family val="2"/>
      <scheme val="minor"/>
    </font>
    <font>
      <b/>
      <sz val="10"/>
      <color rgb="FF000000"/>
      <name val="Calibri"/>
      <family val="2"/>
      <scheme val="minor"/>
    </font>
  </fonts>
  <fills count="2">
    <fill>
      <patternFill patternType="none"/>
    </fill>
    <fill>
      <patternFill patternType="gray125"/>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s>
  <cellStyleXfs count="2">
    <xf numFmtId="0" fontId="0" fillId="0" borderId="0"/>
    <xf numFmtId="9" fontId="13" fillId="0" borderId="0" applyFont="0" applyFill="0" applyBorder="0" applyAlignment="0" applyProtection="0"/>
  </cellStyleXfs>
  <cellXfs count="149">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2" fontId="3" fillId="0" borderId="4"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top" wrapText="1" indent="1"/>
    </xf>
    <xf numFmtId="2" fontId="6" fillId="0" borderId="1" xfId="0" applyNumberFormat="1" applyFont="1" applyFill="1" applyBorder="1" applyAlignment="1">
      <alignment horizontal="center" vertical="center" shrinkToFi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6" fillId="0" borderId="6" xfId="0" applyNumberFormat="1" applyFont="1" applyFill="1" applyBorder="1" applyAlignment="1">
      <alignment horizontal="center" vertical="top" shrinkToFit="1"/>
    </xf>
    <xf numFmtId="0" fontId="8"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6" fillId="0" borderId="1" xfId="0" applyNumberFormat="1" applyFont="1" applyFill="1" applyBorder="1" applyAlignment="1">
      <alignment horizontal="center" vertical="top" shrinkToFit="1"/>
    </xf>
    <xf numFmtId="0" fontId="8"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6"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0" fillId="0" borderId="0" xfId="0" applyAlignment="1"/>
    <xf numFmtId="0" fontId="9" fillId="0" borderId="14" xfId="0" applyFont="1" applyBorder="1" applyAlignment="1">
      <alignment vertical="top" wrapText="1"/>
    </xf>
    <xf numFmtId="164" fontId="3" fillId="0" borderId="2" xfId="0" applyNumberFormat="1" applyFont="1" applyFill="1" applyBorder="1" applyAlignment="1">
      <alignment horizontal="center" vertical="center" shrinkToFit="1"/>
    </xf>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6" fillId="0" borderId="4" xfId="0" applyNumberFormat="1" applyFont="1" applyFill="1" applyBorder="1" applyAlignment="1">
      <alignment horizontal="center" vertical="top" shrinkToFit="1"/>
    </xf>
    <xf numFmtId="2" fontId="0" fillId="0" borderId="0" xfId="0" applyNumberFormat="1"/>
    <xf numFmtId="0" fontId="11" fillId="0" borderId="0" xfId="0" applyFont="1"/>
    <xf numFmtId="2" fontId="11" fillId="0" borderId="0" xfId="0" applyNumberFormat="1" applyFont="1"/>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7"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10" fillId="0" borderId="0" xfId="0" applyNumberFormat="1" applyFont="1" applyFill="1" applyBorder="1" applyAlignment="1">
      <alignment horizontal="right" shrinkToFit="1"/>
    </xf>
    <xf numFmtId="0" fontId="11" fillId="0" borderId="0" xfId="0" applyFont="1" applyFill="1" applyBorder="1" applyAlignment="1">
      <alignment horizontal="center" vertical="center" wrapText="1"/>
    </xf>
    <xf numFmtId="0" fontId="0" fillId="0" borderId="0" xfId="0" applyAlignment="1">
      <alignment horizontal="center" vertical="center"/>
    </xf>
    <xf numFmtId="0" fontId="17"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9" fontId="19" fillId="0" borderId="1" xfId="0" applyNumberFormat="1" applyFont="1" applyFill="1" applyBorder="1" applyAlignment="1">
      <alignment horizontal="left" vertical="top" shrinkToFit="1"/>
    </xf>
    <xf numFmtId="0" fontId="1" fillId="0" borderId="2" xfId="0" applyFont="1" applyFill="1" applyBorder="1" applyAlignment="1">
      <alignment horizontal="right" vertical="center" wrapText="1"/>
    </xf>
    <xf numFmtId="2" fontId="7" fillId="0" borderId="21" xfId="0" applyNumberFormat="1" applyFont="1" applyFill="1" applyBorder="1" applyAlignment="1">
      <alignment shrinkToFit="1"/>
    </xf>
    <xf numFmtId="2" fontId="7" fillId="0" borderId="21" xfId="0" applyNumberFormat="1" applyFont="1" applyFill="1" applyBorder="1" applyAlignment="1">
      <alignment vertical="top" shrinkToFit="1"/>
    </xf>
    <xf numFmtId="2" fontId="3" fillId="0" borderId="21" xfId="0" applyNumberFormat="1" applyFont="1" applyFill="1" applyBorder="1" applyAlignment="1">
      <alignment vertical="center" shrinkToFit="1"/>
    </xf>
    <xf numFmtId="2" fontId="7" fillId="0" borderId="21" xfId="0" applyNumberFormat="1" applyFont="1" applyFill="1" applyBorder="1" applyAlignment="1">
      <alignment vertical="center" shrinkToFit="1"/>
    </xf>
    <xf numFmtId="2" fontId="10" fillId="0" borderId="0" xfId="0" applyNumberFormat="1" applyFont="1" applyFill="1" applyBorder="1" applyAlignment="1">
      <alignment vertical="center" shrinkToFit="1"/>
    </xf>
    <xf numFmtId="9" fontId="2" fillId="0" borderId="20" xfId="0" applyNumberFormat="1" applyFont="1" applyFill="1" applyBorder="1" applyAlignment="1">
      <alignment horizontal="left" vertical="top" wrapText="1"/>
    </xf>
    <xf numFmtId="9" fontId="19" fillId="0" borderId="8" xfId="0" applyNumberFormat="1" applyFont="1" applyFill="1" applyBorder="1" applyAlignment="1">
      <alignment horizontal="left" vertical="top" shrinkToFit="1"/>
    </xf>
    <xf numFmtId="9" fontId="19" fillId="0" borderId="8" xfId="1" applyFont="1" applyFill="1" applyBorder="1" applyAlignment="1">
      <alignment horizontal="left" vertical="top" shrinkToFit="1"/>
    </xf>
    <xf numFmtId="0" fontId="0" fillId="0" borderId="0" xfId="0" applyBorder="1"/>
    <xf numFmtId="0" fontId="11" fillId="0" borderId="1" xfId="0" applyFont="1" applyFill="1" applyBorder="1" applyAlignment="1">
      <alignment horizontal="left" vertical="top" wrapText="1"/>
    </xf>
    <xf numFmtId="0" fontId="16" fillId="0" borderId="1" xfId="0"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2" fontId="10" fillId="0" borderId="17" xfId="0" applyNumberFormat="1" applyFont="1" applyFill="1" applyBorder="1" applyAlignment="1">
      <alignment vertical="center" shrinkToFit="1"/>
    </xf>
    <xf numFmtId="0" fontId="0" fillId="0" borderId="22" xfId="0" applyFont="1" applyBorder="1"/>
    <xf numFmtId="0" fontId="0" fillId="0" borderId="0" xfId="0" applyFont="1"/>
    <xf numFmtId="1"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shrinkToFit="1"/>
    </xf>
    <xf numFmtId="2" fontId="22" fillId="0" borderId="1" xfId="0" applyNumberFormat="1" applyFont="1" applyFill="1" applyBorder="1" applyAlignment="1">
      <alignment horizontal="center" vertical="center" shrinkToFit="1"/>
    </xf>
    <xf numFmtId="0" fontId="0" fillId="0" borderId="0" xfId="0" applyFont="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2" fontId="23"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2" fillId="0" borderId="2" xfId="0" applyFont="1" applyFill="1" applyBorder="1" applyAlignment="1">
      <alignment horizontal="center" vertical="center" wrapText="1"/>
    </xf>
    <xf numFmtId="164" fontId="22" fillId="0" borderId="2" xfId="0" applyNumberFormat="1" applyFont="1" applyFill="1" applyBorder="1" applyAlignment="1">
      <alignment horizontal="center" vertical="center" wrapText="1"/>
    </xf>
    <xf numFmtId="164" fontId="22" fillId="0" borderId="2" xfId="0" applyNumberFormat="1" applyFont="1" applyFill="1" applyBorder="1" applyAlignment="1">
      <alignment horizontal="center" vertical="center" shrinkToFit="1"/>
    </xf>
    <xf numFmtId="0" fontId="23" fillId="0" borderId="2" xfId="0" applyFont="1" applyFill="1" applyBorder="1" applyAlignment="1">
      <alignment horizontal="center" vertical="center" wrapText="1"/>
    </xf>
    <xf numFmtId="1" fontId="22" fillId="0" borderId="7" xfId="0" applyNumberFormat="1" applyFont="1" applyFill="1" applyBorder="1" applyAlignment="1">
      <alignment horizontal="center" vertical="center" shrinkToFit="1"/>
    </xf>
    <xf numFmtId="0" fontId="26"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2" fontId="22" fillId="0" borderId="4" xfId="0" applyNumberFormat="1" applyFont="1" applyFill="1" applyBorder="1" applyAlignment="1">
      <alignment horizontal="center" vertical="center" shrinkToFit="1"/>
    </xf>
    <xf numFmtId="0" fontId="23" fillId="0" borderId="4" xfId="0" applyFont="1" applyFill="1" applyBorder="1" applyAlignment="1">
      <alignment horizontal="center" vertical="center" wrapText="1"/>
    </xf>
    <xf numFmtId="0" fontId="24" fillId="0" borderId="6" xfId="0" applyFont="1" applyFill="1" applyBorder="1" applyAlignment="1">
      <alignment horizontal="left" vertical="top" wrapText="1"/>
    </xf>
    <xf numFmtId="0" fontId="23" fillId="0" borderId="6" xfId="0" applyFont="1" applyFill="1" applyBorder="1" applyAlignment="1">
      <alignment horizontal="center" vertical="center" wrapText="1"/>
    </xf>
    <xf numFmtId="2" fontId="22" fillId="0" borderId="6" xfId="0" applyNumberFormat="1" applyFont="1" applyFill="1" applyBorder="1" applyAlignment="1">
      <alignment horizontal="center" vertical="center" shrinkToFit="1"/>
    </xf>
    <xf numFmtId="2" fontId="23" fillId="0" borderId="6" xfId="0" applyNumberFormat="1" applyFont="1" applyFill="1" applyBorder="1" applyAlignment="1">
      <alignment horizontal="center" vertical="center" wrapText="1"/>
    </xf>
    <xf numFmtId="2" fontId="0" fillId="0" borderId="0" xfId="0" applyNumberFormat="1" applyFont="1" applyAlignment="1">
      <alignment vertical="center"/>
    </xf>
    <xf numFmtId="0" fontId="16" fillId="0" borderId="1" xfId="0" applyFont="1" applyFill="1" applyBorder="1" applyAlignment="1">
      <alignment horizontal="left" vertical="top" wrapText="1"/>
    </xf>
    <xf numFmtId="0" fontId="21" fillId="0" borderId="6" xfId="0" applyFont="1" applyFill="1" applyBorder="1" applyAlignment="1">
      <alignment horizontal="center" vertical="center" wrapText="1"/>
    </xf>
    <xf numFmtId="0" fontId="24" fillId="0" borderId="13" xfId="0" applyFont="1" applyFill="1" applyBorder="1" applyAlignment="1">
      <alignment horizontal="left" vertical="top" wrapText="1"/>
    </xf>
    <xf numFmtId="1" fontId="22" fillId="0" borderId="6" xfId="0" applyNumberFormat="1" applyFont="1" applyFill="1" applyBorder="1" applyAlignment="1">
      <alignment horizontal="center" vertical="center" shrinkToFit="1"/>
    </xf>
    <xf numFmtId="1" fontId="22" fillId="0" borderId="13" xfId="0" applyNumberFormat="1" applyFont="1" applyFill="1" applyBorder="1" applyAlignment="1">
      <alignment horizontal="center" vertical="center" shrinkToFit="1"/>
    </xf>
    <xf numFmtId="164" fontId="16" fillId="0" borderId="6" xfId="0" applyNumberFormat="1" applyFont="1" applyFill="1" applyBorder="1" applyAlignment="1">
      <alignment horizontal="center" vertical="center" wrapText="1"/>
    </xf>
    <xf numFmtId="2" fontId="16" fillId="0" borderId="6" xfId="0" applyNumberFormat="1" applyFont="1" applyFill="1" applyBorder="1" applyAlignment="1">
      <alignment horizontal="center" vertical="center" wrapText="1"/>
    </xf>
    <xf numFmtId="164" fontId="22" fillId="0" borderId="6" xfId="0" applyNumberFormat="1" applyFont="1" applyFill="1" applyBorder="1" applyAlignment="1">
      <alignment horizontal="center" vertical="center" shrinkToFit="1"/>
    </xf>
    <xf numFmtId="1" fontId="22" fillId="0" borderId="23" xfId="0" applyNumberFormat="1" applyFont="1" applyFill="1" applyBorder="1" applyAlignment="1">
      <alignment horizontal="center" vertical="center" shrinkToFit="1"/>
    </xf>
    <xf numFmtId="0" fontId="24" fillId="0" borderId="23" xfId="0" applyFont="1" applyFill="1" applyBorder="1" applyAlignment="1">
      <alignment horizontal="left" vertical="top" wrapText="1"/>
    </xf>
    <xf numFmtId="0" fontId="16" fillId="0" borderId="23" xfId="0" applyFont="1" applyFill="1" applyBorder="1" applyAlignment="1">
      <alignment horizontal="center" vertical="center" wrapText="1"/>
    </xf>
    <xf numFmtId="164" fontId="16" fillId="0" borderId="23" xfId="0" applyNumberFormat="1" applyFont="1" applyFill="1" applyBorder="1" applyAlignment="1">
      <alignment horizontal="center" vertical="center" wrapText="1"/>
    </xf>
    <xf numFmtId="2" fontId="16" fillId="0" borderId="23" xfId="0" applyNumberFormat="1" applyFont="1" applyFill="1" applyBorder="1" applyAlignment="1">
      <alignment horizontal="center" vertical="center" wrapText="1"/>
    </xf>
    <xf numFmtId="164" fontId="22" fillId="0" borderId="23" xfId="0" applyNumberFormat="1" applyFont="1" applyFill="1" applyBorder="1" applyAlignment="1">
      <alignment horizontal="center" vertical="center" shrinkToFit="1"/>
    </xf>
    <xf numFmtId="0" fontId="23" fillId="0" borderId="2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3" xfId="0" applyFont="1" applyFill="1" applyBorder="1" applyAlignment="1">
      <alignment horizontal="center" vertical="center" wrapText="1"/>
    </xf>
    <xf numFmtId="164" fontId="16" fillId="0" borderId="13" xfId="0" applyNumberFormat="1" applyFont="1" applyFill="1" applyBorder="1" applyAlignment="1">
      <alignment horizontal="center" vertical="center" wrapText="1"/>
    </xf>
    <xf numFmtId="2" fontId="16" fillId="0" borderId="13" xfId="0" applyNumberFormat="1" applyFont="1" applyFill="1" applyBorder="1" applyAlignment="1">
      <alignment horizontal="center" vertical="center" wrapText="1"/>
    </xf>
    <xf numFmtId="164" fontId="22" fillId="0" borderId="13" xfId="0" applyNumberFormat="1" applyFont="1" applyFill="1" applyBorder="1" applyAlignment="1">
      <alignment horizontal="center" vertical="center" shrinkToFit="1"/>
    </xf>
    <xf numFmtId="0" fontId="23" fillId="0" borderId="1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1" fillId="0" borderId="0" xfId="0" applyFont="1" applyAlignment="1">
      <alignment horizontal="center"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15" fillId="0" borderId="18"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0" fillId="0" borderId="15" xfId="0" applyFill="1" applyBorder="1" applyAlignment="1">
      <alignment horizontal="left" vertical="top" wrapText="1"/>
    </xf>
    <xf numFmtId="0" fontId="12" fillId="0" borderId="0" xfId="0" applyFont="1" applyFill="1" applyBorder="1" applyAlignment="1">
      <alignment horizontal="center" wrapText="1"/>
    </xf>
    <xf numFmtId="0" fontId="4" fillId="0" borderId="4" xfId="0" applyFont="1" applyFill="1" applyBorder="1" applyAlignment="1">
      <alignment horizontal="left" vertical="top" wrapText="1"/>
    </xf>
    <xf numFmtId="0" fontId="22" fillId="0" borderId="13" xfId="0" applyNumberFormat="1" applyFont="1" applyBorder="1" applyAlignment="1">
      <alignment horizontal="center" vertical="center" shrinkToFit="1"/>
    </xf>
    <xf numFmtId="0" fontId="23" fillId="0" borderId="13" xfId="0" applyNumberFormat="1" applyFont="1" applyBorder="1" applyAlignment="1">
      <alignment horizontal="center" vertical="center" wrapText="1"/>
    </xf>
    <xf numFmtId="2" fontId="22" fillId="0" borderId="13" xfId="0" applyNumberFormat="1" applyFont="1" applyBorder="1" applyAlignment="1">
      <alignment horizontal="center" vertical="center" shrinkToFit="1"/>
    </xf>
    <xf numFmtId="0" fontId="23" fillId="0" borderId="13" xfId="0" applyFont="1" applyBorder="1" applyAlignment="1">
      <alignment horizontal="center" vertical="center" wrapText="1"/>
    </xf>
    <xf numFmtId="2" fontId="30" fillId="0" borderId="13" xfId="0" applyNumberFormat="1" applyFont="1" applyBorder="1" applyAlignment="1">
      <alignment horizontal="center" vertical="center" shrinkToFit="1"/>
    </xf>
    <xf numFmtId="2" fontId="22" fillId="0" borderId="13" xfId="0" applyNumberFormat="1" applyFont="1" applyFill="1" applyBorder="1" applyAlignment="1">
      <alignment horizontal="center" vertical="center" shrinkToFit="1"/>
    </xf>
    <xf numFmtId="2" fontId="22" fillId="0" borderId="24" xfId="0" applyNumberFormat="1" applyFont="1" applyBorder="1" applyAlignment="1">
      <alignment horizontal="center" vertical="center" shrinkToFit="1"/>
    </xf>
    <xf numFmtId="0" fontId="23" fillId="0" borderId="24" xfId="0" applyFont="1" applyBorder="1" applyAlignment="1">
      <alignment horizontal="center" vertical="center" wrapText="1"/>
    </xf>
    <xf numFmtId="2" fontId="31" fillId="0" borderId="6" xfId="0" applyNumberFormat="1" applyFont="1" applyBorder="1" applyAlignment="1">
      <alignment horizontal="center" vertical="center" shrinkToFit="1"/>
    </xf>
    <xf numFmtId="2" fontId="22" fillId="0" borderId="25" xfId="0" applyNumberFormat="1" applyFont="1" applyBorder="1" applyAlignment="1">
      <alignment horizontal="center" vertical="center" shrinkToFit="1"/>
    </xf>
    <xf numFmtId="2" fontId="31" fillId="0" borderId="25" xfId="0" applyNumberFormat="1" applyFont="1" applyBorder="1" applyAlignment="1">
      <alignment horizontal="center" vertical="center" shrinkToFi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view="pageBreakPreview" zoomScale="80" zoomScaleSheetLayoutView="80" zoomScalePageLayoutView="70" workbookViewId="0">
      <selection sqref="A1:K1"/>
    </sheetView>
  </sheetViews>
  <sheetFormatPr defaultRowHeight="15" x14ac:dyDescent="0.25"/>
  <cols>
    <col min="1" max="1" width="6.28515625" style="77" customWidth="1"/>
    <col min="2" max="2" width="45.85546875" style="77" customWidth="1"/>
    <col min="3" max="6" width="7" style="77" customWidth="1"/>
    <col min="7" max="7" width="7.42578125" style="77" customWidth="1"/>
    <col min="8" max="8" width="9.5703125" style="77" customWidth="1"/>
    <col min="9" max="9" width="8.7109375" style="77" customWidth="1"/>
    <col min="10" max="10" width="0.140625" style="77" hidden="1" customWidth="1"/>
    <col min="11" max="11" width="10.28515625" style="77" hidden="1" customWidth="1"/>
    <col min="12" max="12" width="12" style="77" customWidth="1"/>
    <col min="13" max="13" width="10.85546875" style="77" customWidth="1"/>
    <col min="14" max="16384" width="9.140625" style="77"/>
  </cols>
  <sheetData>
    <row r="1" spans="1:12" ht="60" customHeight="1" x14ac:dyDescent="0.25">
      <c r="A1" s="123" t="s">
        <v>85</v>
      </c>
      <c r="B1" s="123"/>
      <c r="C1" s="123"/>
      <c r="D1" s="123"/>
      <c r="E1" s="123"/>
      <c r="F1" s="123"/>
      <c r="G1" s="123"/>
      <c r="H1" s="123"/>
      <c r="I1" s="123"/>
      <c r="J1" s="123"/>
      <c r="K1" s="123"/>
      <c r="L1" s="76"/>
    </row>
    <row r="2" spans="1:12" ht="43.5" customHeight="1" x14ac:dyDescent="0.25">
      <c r="A2" s="124" t="s">
        <v>63</v>
      </c>
      <c r="B2" s="124"/>
      <c r="C2" s="124"/>
      <c r="D2" s="124"/>
      <c r="E2" s="124"/>
      <c r="F2" s="124"/>
      <c r="G2" s="124"/>
      <c r="H2" s="124"/>
      <c r="I2" s="124"/>
      <c r="J2" s="52"/>
      <c r="K2" s="52"/>
    </row>
    <row r="3" spans="1:12" ht="24.75" customHeight="1" x14ac:dyDescent="0.25">
      <c r="A3" s="56" t="s">
        <v>0</v>
      </c>
      <c r="B3" s="103" t="s">
        <v>16</v>
      </c>
      <c r="C3" s="103" t="s">
        <v>45</v>
      </c>
      <c r="D3" s="103" t="s">
        <v>46</v>
      </c>
      <c r="E3" s="103" t="s">
        <v>47</v>
      </c>
      <c r="F3" s="103" t="s">
        <v>48</v>
      </c>
      <c r="G3" s="103" t="s">
        <v>49</v>
      </c>
      <c r="H3" s="103" t="s">
        <v>50</v>
      </c>
      <c r="I3" s="103" t="s">
        <v>84</v>
      </c>
    </row>
    <row r="4" spans="1:12" ht="158.25" customHeight="1" x14ac:dyDescent="0.25">
      <c r="A4" s="78">
        <v>1</v>
      </c>
      <c r="B4" s="54" t="s">
        <v>86</v>
      </c>
      <c r="C4" s="71"/>
      <c r="D4" s="71"/>
      <c r="E4" s="71"/>
      <c r="F4" s="71"/>
      <c r="G4" s="71"/>
      <c r="H4" s="79"/>
      <c r="I4" s="80"/>
      <c r="J4" s="81"/>
    </row>
    <row r="5" spans="1:12" ht="12.75" customHeight="1" x14ac:dyDescent="0.25">
      <c r="A5" s="78"/>
      <c r="B5" s="54" t="s">
        <v>51</v>
      </c>
      <c r="C5" s="71">
        <v>12</v>
      </c>
      <c r="D5" s="72">
        <v>1.2</v>
      </c>
      <c r="E5" s="72">
        <v>1.2</v>
      </c>
      <c r="F5" s="72">
        <v>1</v>
      </c>
      <c r="G5" s="72">
        <f>C5*D5*E5*F5</f>
        <v>17.279999999999998</v>
      </c>
      <c r="H5" s="79"/>
      <c r="I5" s="80"/>
      <c r="J5" s="81"/>
    </row>
    <row r="6" spans="1:12" ht="18.75" customHeight="1" x14ac:dyDescent="0.25">
      <c r="A6" s="78"/>
      <c r="B6" s="54" t="s">
        <v>52</v>
      </c>
      <c r="C6" s="71">
        <v>2</v>
      </c>
      <c r="D6" s="72">
        <v>2.5</v>
      </c>
      <c r="E6" s="72">
        <v>0.375</v>
      </c>
      <c r="F6" s="72">
        <v>0.15</v>
      </c>
      <c r="G6" s="72">
        <f>C6*D6*E6*F6</f>
        <v>0.28125</v>
      </c>
      <c r="H6" s="79"/>
      <c r="I6" s="80"/>
      <c r="J6" s="81"/>
    </row>
    <row r="7" spans="1:12" ht="13.5" customHeight="1" x14ac:dyDescent="0.25">
      <c r="A7" s="78"/>
      <c r="B7" s="54" t="s">
        <v>53</v>
      </c>
      <c r="C7" s="71">
        <v>1</v>
      </c>
      <c r="D7" s="72">
        <v>1</v>
      </c>
      <c r="E7" s="72">
        <v>0.375</v>
      </c>
      <c r="F7" s="72">
        <v>0.15</v>
      </c>
      <c r="G7" s="72">
        <f>C7*D7*E7*F7</f>
        <v>5.6249999999999994E-2</v>
      </c>
      <c r="H7" s="79"/>
      <c r="I7" s="80"/>
      <c r="J7" s="81"/>
    </row>
    <row r="8" spans="1:12" ht="15" customHeight="1" x14ac:dyDescent="0.25">
      <c r="A8" s="78"/>
      <c r="B8" s="54" t="s">
        <v>54</v>
      </c>
      <c r="C8" s="71">
        <v>2</v>
      </c>
      <c r="D8" s="72">
        <v>14</v>
      </c>
      <c r="E8" s="72">
        <v>0.5</v>
      </c>
      <c r="F8" s="72">
        <v>0.375</v>
      </c>
      <c r="G8" s="72">
        <f>C8*D8*E8*F8</f>
        <v>5.25</v>
      </c>
      <c r="H8" s="79"/>
      <c r="I8" s="80"/>
      <c r="J8" s="81"/>
    </row>
    <row r="9" spans="1:12" ht="13.5" customHeight="1" x14ac:dyDescent="0.25">
      <c r="A9" s="78"/>
      <c r="B9" s="54"/>
      <c r="C9" s="71">
        <v>1</v>
      </c>
      <c r="D9" s="72">
        <v>10.5</v>
      </c>
      <c r="E9" s="72">
        <v>0.5</v>
      </c>
      <c r="F9" s="72">
        <v>0.375</v>
      </c>
      <c r="G9" s="72">
        <f>C9*D9*E9*F9</f>
        <v>1.96875</v>
      </c>
      <c r="H9" s="79">
        <v>24.835999999999999</v>
      </c>
      <c r="I9" s="82" t="s">
        <v>55</v>
      </c>
      <c r="J9" s="81"/>
    </row>
    <row r="10" spans="1:12" ht="110.25" customHeight="1" x14ac:dyDescent="0.25">
      <c r="A10" s="78">
        <f>A4+1</f>
        <v>2</v>
      </c>
      <c r="B10" s="83" t="s">
        <v>92</v>
      </c>
      <c r="C10" s="82"/>
      <c r="D10" s="82"/>
      <c r="E10" s="82"/>
      <c r="F10" s="82"/>
      <c r="G10" s="82"/>
      <c r="H10" s="79">
        <v>8.2799999999999994</v>
      </c>
      <c r="I10" s="82" t="s">
        <v>55</v>
      </c>
      <c r="J10" s="81"/>
    </row>
    <row r="11" spans="1:12" ht="87" customHeight="1" x14ac:dyDescent="0.25">
      <c r="A11" s="78">
        <f t="shared" ref="A11:A89" si="0">A10+1</f>
        <v>3</v>
      </c>
      <c r="B11" s="83" t="s">
        <v>93</v>
      </c>
      <c r="C11" s="82"/>
      <c r="D11" s="82"/>
      <c r="E11" s="82"/>
      <c r="F11" s="82"/>
      <c r="G11" s="82"/>
      <c r="H11" s="79"/>
      <c r="I11" s="82"/>
      <c r="J11" s="81"/>
    </row>
    <row r="12" spans="1:12" ht="14.25" customHeight="1" x14ac:dyDescent="0.25">
      <c r="A12" s="78"/>
      <c r="B12" s="83"/>
      <c r="C12" s="71">
        <v>1</v>
      </c>
      <c r="D12" s="72">
        <v>7.75</v>
      </c>
      <c r="E12" s="72">
        <v>7.4</v>
      </c>
      <c r="F12" s="72">
        <v>0.32500000000000001</v>
      </c>
      <c r="G12" s="72">
        <f>C12*D12*E12*F12</f>
        <v>18.638750000000002</v>
      </c>
      <c r="H12" s="79">
        <v>18.638999999999999</v>
      </c>
      <c r="I12" s="82" t="s">
        <v>55</v>
      </c>
      <c r="J12" s="81"/>
    </row>
    <row r="13" spans="1:12" ht="78.75" customHeight="1" x14ac:dyDescent="0.25">
      <c r="A13" s="78">
        <f>A11+1</f>
        <v>4</v>
      </c>
      <c r="B13" s="54" t="s">
        <v>87</v>
      </c>
      <c r="C13" s="71"/>
      <c r="D13" s="71"/>
      <c r="E13" s="71"/>
      <c r="F13" s="71"/>
      <c r="G13" s="71"/>
      <c r="H13" s="80"/>
      <c r="I13" s="82"/>
      <c r="J13" s="81"/>
    </row>
    <row r="14" spans="1:12" ht="18" customHeight="1" x14ac:dyDescent="0.25">
      <c r="A14" s="78"/>
      <c r="B14" s="54"/>
      <c r="C14" s="71">
        <v>12</v>
      </c>
      <c r="D14" s="72">
        <v>1.2</v>
      </c>
      <c r="E14" s="72">
        <v>1.2</v>
      </c>
      <c r="F14" s="72"/>
      <c r="G14" s="71">
        <f t="shared" ref="G14:G20" si="1">C14*D14*E14</f>
        <v>17.279999999999998</v>
      </c>
      <c r="H14" s="79"/>
      <c r="I14" s="82"/>
      <c r="J14" s="81"/>
    </row>
    <row r="15" spans="1:12" ht="18" customHeight="1" x14ac:dyDescent="0.25">
      <c r="A15" s="78"/>
      <c r="B15" s="54"/>
      <c r="C15" s="71">
        <v>2</v>
      </c>
      <c r="D15" s="72">
        <v>2.5</v>
      </c>
      <c r="E15" s="72">
        <v>0.375</v>
      </c>
      <c r="F15" s="72"/>
      <c r="G15" s="73">
        <f t="shared" si="1"/>
        <v>1.875</v>
      </c>
      <c r="H15" s="79"/>
      <c r="I15" s="82"/>
      <c r="J15" s="81"/>
    </row>
    <row r="16" spans="1:12" ht="16.5" customHeight="1" x14ac:dyDescent="0.25">
      <c r="A16" s="78"/>
      <c r="B16" s="54"/>
      <c r="C16" s="71">
        <v>1</v>
      </c>
      <c r="D16" s="72">
        <v>1</v>
      </c>
      <c r="E16" s="72">
        <v>0.375</v>
      </c>
      <c r="F16" s="72"/>
      <c r="G16" s="73">
        <f t="shared" si="1"/>
        <v>0.375</v>
      </c>
      <c r="H16" s="80"/>
      <c r="I16" s="82"/>
      <c r="J16" s="81"/>
    </row>
    <row r="17" spans="1:10" ht="18.75" customHeight="1" x14ac:dyDescent="0.25">
      <c r="A17" s="78"/>
      <c r="B17" s="54"/>
      <c r="C17" s="71">
        <v>2</v>
      </c>
      <c r="D17" s="72">
        <v>11.5</v>
      </c>
      <c r="E17" s="72">
        <v>0.5</v>
      </c>
      <c r="F17" s="72"/>
      <c r="G17" s="73">
        <f t="shared" si="1"/>
        <v>11.5</v>
      </c>
      <c r="H17" s="80"/>
      <c r="I17" s="82"/>
      <c r="J17" s="81"/>
    </row>
    <row r="18" spans="1:10" ht="18.75" customHeight="1" x14ac:dyDescent="0.25">
      <c r="A18" s="78"/>
      <c r="B18" s="54"/>
      <c r="C18" s="71">
        <v>1</v>
      </c>
      <c r="D18" s="72">
        <v>10.5</v>
      </c>
      <c r="E18" s="72">
        <v>0.5</v>
      </c>
      <c r="F18" s="72"/>
      <c r="G18" s="73">
        <f t="shared" si="1"/>
        <v>5.25</v>
      </c>
      <c r="H18" s="80"/>
      <c r="I18" s="82"/>
      <c r="J18" s="81"/>
    </row>
    <row r="19" spans="1:10" ht="18.75" customHeight="1" x14ac:dyDescent="0.25">
      <c r="A19" s="78"/>
      <c r="B19" s="54"/>
      <c r="C19" s="71">
        <v>2</v>
      </c>
      <c r="D19" s="72">
        <v>1.5</v>
      </c>
      <c r="E19" s="72">
        <v>1</v>
      </c>
      <c r="F19" s="72"/>
      <c r="G19" s="72">
        <f t="shared" si="1"/>
        <v>3</v>
      </c>
      <c r="H19" s="79"/>
      <c r="I19" s="82"/>
      <c r="J19" s="81"/>
    </row>
    <row r="20" spans="1:10" ht="19.5" customHeight="1" x14ac:dyDescent="0.25">
      <c r="A20" s="78"/>
      <c r="B20" s="54"/>
      <c r="C20" s="71">
        <v>1</v>
      </c>
      <c r="D20" s="72">
        <v>7.75</v>
      </c>
      <c r="E20" s="72">
        <v>7.4</v>
      </c>
      <c r="F20" s="72"/>
      <c r="G20" s="71">
        <f t="shared" si="1"/>
        <v>57.35</v>
      </c>
      <c r="H20" s="79">
        <v>96.63</v>
      </c>
      <c r="I20" s="82" t="s">
        <v>56</v>
      </c>
      <c r="J20" s="81"/>
    </row>
    <row r="21" spans="1:10" ht="89.25" customHeight="1" x14ac:dyDescent="0.25">
      <c r="A21" s="78">
        <f>A13+1</f>
        <v>5</v>
      </c>
      <c r="B21" s="83" t="s">
        <v>94</v>
      </c>
      <c r="C21" s="82"/>
      <c r="D21" s="82"/>
      <c r="E21" s="82"/>
      <c r="F21" s="82"/>
      <c r="G21" s="82"/>
      <c r="H21" s="80"/>
      <c r="I21" s="82"/>
      <c r="J21" s="81"/>
    </row>
    <row r="22" spans="1:10" ht="15.75" customHeight="1" x14ac:dyDescent="0.25">
      <c r="A22" s="78"/>
      <c r="B22" s="83"/>
      <c r="C22" s="71">
        <v>12</v>
      </c>
      <c r="D22" s="72">
        <v>1.2</v>
      </c>
      <c r="E22" s="72">
        <v>1.2</v>
      </c>
      <c r="F22" s="72">
        <v>0.15</v>
      </c>
      <c r="G22" s="71">
        <f>C22*D22*E22*F22</f>
        <v>2.5919999999999996</v>
      </c>
      <c r="H22" s="79"/>
      <c r="I22" s="82"/>
      <c r="J22" s="81"/>
    </row>
    <row r="23" spans="1:10" ht="15.75" customHeight="1" x14ac:dyDescent="0.25">
      <c r="A23" s="78"/>
      <c r="B23" s="83" t="s">
        <v>57</v>
      </c>
      <c r="C23" s="71"/>
      <c r="D23" s="72"/>
      <c r="E23" s="72"/>
      <c r="F23" s="72"/>
      <c r="G23" s="71">
        <v>1.3520000000000001</v>
      </c>
      <c r="H23" s="79"/>
      <c r="I23" s="82"/>
      <c r="J23" s="81"/>
    </row>
    <row r="24" spans="1:10" ht="23.25" customHeight="1" x14ac:dyDescent="0.25">
      <c r="A24" s="78"/>
      <c r="B24" s="83"/>
      <c r="C24" s="71">
        <v>12</v>
      </c>
      <c r="D24" s="72">
        <v>0.25</v>
      </c>
      <c r="E24" s="72">
        <v>0.25</v>
      </c>
      <c r="F24" s="72">
        <v>3</v>
      </c>
      <c r="G24" s="72">
        <f t="shared" ref="G24:G29" si="2">C24*D24*E24*F24</f>
        <v>2.25</v>
      </c>
      <c r="H24" s="79"/>
      <c r="I24" s="82"/>
      <c r="J24" s="81"/>
    </row>
    <row r="25" spans="1:10" ht="17.25" customHeight="1" x14ac:dyDescent="0.25">
      <c r="A25" s="78"/>
      <c r="B25" s="83"/>
      <c r="C25" s="71">
        <v>8</v>
      </c>
      <c r="D25" s="72">
        <v>3.3250000000000002</v>
      </c>
      <c r="E25" s="72">
        <v>0.25</v>
      </c>
      <c r="F25" s="72">
        <v>0.25</v>
      </c>
      <c r="G25" s="72">
        <f t="shared" si="2"/>
        <v>1.6625000000000001</v>
      </c>
      <c r="H25" s="79"/>
      <c r="I25" s="82"/>
      <c r="J25" s="81"/>
    </row>
    <row r="26" spans="1:10" ht="14.25" customHeight="1" x14ac:dyDescent="0.25">
      <c r="A26" s="78"/>
      <c r="B26" s="83"/>
      <c r="C26" s="71">
        <v>9</v>
      </c>
      <c r="D26" s="72">
        <v>2.25</v>
      </c>
      <c r="E26" s="72">
        <v>0.25</v>
      </c>
      <c r="F26" s="72">
        <v>0.25</v>
      </c>
      <c r="G26" s="72">
        <f t="shared" si="2"/>
        <v>1.265625</v>
      </c>
      <c r="H26" s="79"/>
      <c r="I26" s="82"/>
      <c r="J26" s="81"/>
    </row>
    <row r="27" spans="1:10" ht="20.25" customHeight="1" x14ac:dyDescent="0.25">
      <c r="A27" s="78"/>
      <c r="B27" s="83"/>
      <c r="C27" s="71">
        <v>8</v>
      </c>
      <c r="D27" s="72">
        <v>3.3250000000000002</v>
      </c>
      <c r="E27" s="72">
        <v>0.25</v>
      </c>
      <c r="F27" s="72">
        <v>0.15</v>
      </c>
      <c r="G27" s="72">
        <f t="shared" si="2"/>
        <v>0.99750000000000005</v>
      </c>
      <c r="H27" s="79"/>
      <c r="I27" s="82"/>
      <c r="J27" s="81"/>
    </row>
    <row r="28" spans="1:10" ht="16.5" customHeight="1" x14ac:dyDescent="0.25">
      <c r="A28" s="78"/>
      <c r="B28" s="83"/>
      <c r="C28" s="71">
        <v>9</v>
      </c>
      <c r="D28" s="72">
        <v>2.25</v>
      </c>
      <c r="E28" s="72">
        <v>0.25</v>
      </c>
      <c r="F28" s="72">
        <v>0.15</v>
      </c>
      <c r="G28" s="72">
        <f t="shared" si="2"/>
        <v>0.75937500000000002</v>
      </c>
      <c r="H28" s="79"/>
      <c r="I28" s="82"/>
      <c r="J28" s="81"/>
    </row>
    <row r="29" spans="1:10" ht="16.5" customHeight="1" x14ac:dyDescent="0.25">
      <c r="A29" s="78"/>
      <c r="B29" s="83"/>
      <c r="C29" s="71">
        <v>1</v>
      </c>
      <c r="D29" s="72">
        <v>7.75</v>
      </c>
      <c r="E29" s="72">
        <v>7.4</v>
      </c>
      <c r="F29" s="72">
        <v>0.125</v>
      </c>
      <c r="G29" s="72">
        <f t="shared" si="2"/>
        <v>7.1687500000000002</v>
      </c>
      <c r="H29" s="79">
        <v>18.047999999999998</v>
      </c>
      <c r="I29" s="82" t="s">
        <v>55</v>
      </c>
      <c r="J29" s="81"/>
    </row>
    <row r="30" spans="1:10" ht="126.75" customHeight="1" x14ac:dyDescent="0.25">
      <c r="A30" s="78">
        <f>A21+1</f>
        <v>6</v>
      </c>
      <c r="B30" s="54" t="s">
        <v>88</v>
      </c>
      <c r="C30" s="71"/>
      <c r="D30" s="71"/>
      <c r="E30" s="71"/>
      <c r="F30" s="71"/>
      <c r="G30" s="71"/>
      <c r="H30" s="79">
        <v>9.6300000000000008</v>
      </c>
      <c r="I30" s="82" t="s">
        <v>82</v>
      </c>
      <c r="J30" s="81"/>
    </row>
    <row r="31" spans="1:10" ht="274.5" customHeight="1" x14ac:dyDescent="0.25">
      <c r="A31" s="78">
        <f>A30+1</f>
        <v>7</v>
      </c>
      <c r="B31" s="54" t="s">
        <v>89</v>
      </c>
      <c r="C31" s="71"/>
      <c r="D31" s="71"/>
      <c r="E31" s="71"/>
      <c r="F31" s="71"/>
      <c r="G31" s="71"/>
      <c r="H31" s="80"/>
      <c r="I31" s="82"/>
      <c r="J31" s="81"/>
    </row>
    <row r="32" spans="1:10" ht="14.25" customHeight="1" x14ac:dyDescent="0.25">
      <c r="A32" s="78"/>
      <c r="B32" s="54"/>
      <c r="C32" s="71">
        <v>3</v>
      </c>
      <c r="D32" s="72">
        <v>7.75</v>
      </c>
      <c r="E32" s="72">
        <v>0.25</v>
      </c>
      <c r="F32" s="72"/>
      <c r="G32" s="73">
        <f>C32*D32*E32</f>
        <v>5.8125</v>
      </c>
      <c r="H32" s="79"/>
      <c r="I32" s="82"/>
      <c r="J32" s="81"/>
    </row>
    <row r="33" spans="1:10" ht="24" customHeight="1" x14ac:dyDescent="0.25">
      <c r="A33" s="78"/>
      <c r="B33" s="54"/>
      <c r="C33" s="71">
        <v>2</v>
      </c>
      <c r="D33" s="72">
        <v>7.4</v>
      </c>
      <c r="E33" s="72">
        <v>0.25</v>
      </c>
      <c r="F33" s="72"/>
      <c r="G33" s="73">
        <f>C33*D33*E33</f>
        <v>3.7</v>
      </c>
      <c r="H33" s="79">
        <v>9.51</v>
      </c>
      <c r="I33" s="82" t="s">
        <v>56</v>
      </c>
      <c r="J33" s="81"/>
    </row>
    <row r="34" spans="1:10" ht="68.25" customHeight="1" x14ac:dyDescent="0.25">
      <c r="A34" s="78">
        <f>A31+1</f>
        <v>8</v>
      </c>
      <c r="B34" s="54" t="s">
        <v>90</v>
      </c>
      <c r="C34" s="71"/>
      <c r="D34" s="71"/>
      <c r="E34" s="71"/>
      <c r="F34" s="71"/>
      <c r="G34" s="71"/>
      <c r="H34" s="80"/>
      <c r="I34" s="82"/>
      <c r="J34" s="81"/>
    </row>
    <row r="35" spans="1:10" ht="18" customHeight="1" x14ac:dyDescent="0.25">
      <c r="A35" s="78"/>
      <c r="B35" s="54"/>
      <c r="C35" s="71">
        <v>2</v>
      </c>
      <c r="D35" s="72">
        <v>3.3250000000000002</v>
      </c>
      <c r="E35" s="72">
        <v>3</v>
      </c>
      <c r="F35" s="72"/>
      <c r="G35" s="73">
        <f>C35*D35*E35</f>
        <v>19.950000000000003</v>
      </c>
      <c r="H35" s="80"/>
      <c r="I35" s="82"/>
      <c r="J35" s="81"/>
    </row>
    <row r="36" spans="1:10" ht="14.25" customHeight="1" x14ac:dyDescent="0.25">
      <c r="A36" s="78"/>
      <c r="B36" s="54"/>
      <c r="C36" s="71">
        <v>2</v>
      </c>
      <c r="D36" s="72">
        <v>11</v>
      </c>
      <c r="E36" s="72">
        <v>3</v>
      </c>
      <c r="F36" s="72"/>
      <c r="G36" s="73">
        <f>C36*D36*E36</f>
        <v>66</v>
      </c>
      <c r="H36" s="79"/>
      <c r="I36" s="82"/>
      <c r="J36" s="81"/>
    </row>
    <row r="37" spans="1:10" ht="17.25" customHeight="1" x14ac:dyDescent="0.25">
      <c r="A37" s="78"/>
      <c r="B37" s="54"/>
      <c r="C37" s="71">
        <v>2</v>
      </c>
      <c r="D37" s="72">
        <v>14</v>
      </c>
      <c r="E37" s="72">
        <v>1.5</v>
      </c>
      <c r="F37" s="72"/>
      <c r="G37" s="73">
        <f>C37*D37*E37</f>
        <v>42</v>
      </c>
      <c r="H37" s="79"/>
      <c r="I37" s="82"/>
      <c r="J37" s="81"/>
    </row>
    <row r="38" spans="1:10" ht="18" customHeight="1" x14ac:dyDescent="0.25">
      <c r="A38" s="78"/>
      <c r="B38" s="54"/>
      <c r="C38" s="71">
        <v>1</v>
      </c>
      <c r="D38" s="72">
        <v>10.5</v>
      </c>
      <c r="E38" s="72">
        <v>1.5</v>
      </c>
      <c r="F38" s="72"/>
      <c r="G38" s="73">
        <f>C38*D38*E38</f>
        <v>15.75</v>
      </c>
      <c r="H38" s="79">
        <v>143.69999999999999</v>
      </c>
      <c r="I38" s="82" t="s">
        <v>56</v>
      </c>
      <c r="J38" s="81"/>
    </row>
    <row r="39" spans="1:10" ht="79.5" customHeight="1" x14ac:dyDescent="0.25">
      <c r="A39" s="78">
        <f>A34+1</f>
        <v>9</v>
      </c>
      <c r="B39" s="54" t="s">
        <v>91</v>
      </c>
      <c r="C39" s="71"/>
      <c r="D39" s="71"/>
      <c r="E39" s="71"/>
      <c r="F39" s="71"/>
      <c r="G39" s="73"/>
      <c r="H39" s="80">
        <v>57.35</v>
      </c>
      <c r="I39" s="82" t="s">
        <v>56</v>
      </c>
      <c r="J39" s="81"/>
    </row>
    <row r="40" spans="1:10" ht="120" x14ac:dyDescent="0.25">
      <c r="A40" s="78">
        <f t="shared" si="0"/>
        <v>10</v>
      </c>
      <c r="B40" s="83" t="s">
        <v>95</v>
      </c>
      <c r="C40" s="82"/>
      <c r="D40" s="82"/>
      <c r="E40" s="82"/>
      <c r="F40" s="82"/>
      <c r="G40" s="82"/>
      <c r="H40" s="80"/>
      <c r="I40" s="82"/>
      <c r="J40" s="81"/>
    </row>
    <row r="41" spans="1:10" x14ac:dyDescent="0.25">
      <c r="A41" s="78"/>
      <c r="B41" s="83"/>
      <c r="C41" s="71">
        <v>6</v>
      </c>
      <c r="D41" s="72">
        <v>7.75</v>
      </c>
      <c r="E41" s="72">
        <v>0.25</v>
      </c>
      <c r="F41" s="72"/>
      <c r="G41" s="73">
        <f>C41*D41*E41</f>
        <v>11.625</v>
      </c>
      <c r="H41" s="80"/>
      <c r="I41" s="82"/>
      <c r="J41" s="81"/>
    </row>
    <row r="42" spans="1:10" x14ac:dyDescent="0.25">
      <c r="A42" s="78"/>
      <c r="B42" s="83"/>
      <c r="C42" s="71">
        <v>8</v>
      </c>
      <c r="D42" s="72">
        <v>7.4</v>
      </c>
      <c r="E42" s="72">
        <v>0.25</v>
      </c>
      <c r="F42" s="72"/>
      <c r="G42" s="73">
        <f>C42*D42*E42</f>
        <v>14.8</v>
      </c>
      <c r="H42" s="79"/>
      <c r="I42" s="82"/>
      <c r="J42" s="81"/>
    </row>
    <row r="43" spans="1:10" x14ac:dyDescent="0.25">
      <c r="A43" s="78"/>
      <c r="B43" s="83"/>
      <c r="C43" s="71">
        <v>48</v>
      </c>
      <c r="D43" s="72">
        <v>1.2</v>
      </c>
      <c r="E43" s="72">
        <v>0.15</v>
      </c>
      <c r="F43" s="72"/>
      <c r="G43" s="71">
        <f>C43*D43*E43</f>
        <v>8.6399999999999988</v>
      </c>
      <c r="H43" s="79"/>
      <c r="I43" s="82" t="s">
        <v>56</v>
      </c>
      <c r="J43" s="81"/>
    </row>
    <row r="44" spans="1:10" x14ac:dyDescent="0.25">
      <c r="A44" s="78"/>
      <c r="B44" s="83"/>
      <c r="C44" s="82"/>
      <c r="D44" s="82"/>
      <c r="E44" s="82"/>
      <c r="F44" s="82"/>
      <c r="G44" s="84">
        <f>SUM(G41:G43)</f>
        <v>35.064999999999998</v>
      </c>
      <c r="H44" s="79">
        <v>35.07</v>
      </c>
      <c r="I44" s="82" t="s">
        <v>56</v>
      </c>
      <c r="J44" s="81"/>
    </row>
    <row r="45" spans="1:10" ht="120" x14ac:dyDescent="0.25">
      <c r="A45" s="78">
        <f>A40+1</f>
        <v>11</v>
      </c>
      <c r="B45" s="83" t="s">
        <v>96</v>
      </c>
      <c r="C45" s="82"/>
      <c r="D45" s="82"/>
      <c r="E45" s="82"/>
      <c r="F45" s="82"/>
      <c r="G45" s="82"/>
      <c r="H45" s="80"/>
      <c r="I45" s="82"/>
      <c r="J45" s="81"/>
    </row>
    <row r="46" spans="1:10" x14ac:dyDescent="0.25">
      <c r="A46" s="78"/>
      <c r="B46" s="83"/>
      <c r="C46" s="71">
        <v>1</v>
      </c>
      <c r="D46" s="72">
        <v>7.75</v>
      </c>
      <c r="E46" s="72">
        <v>7.4</v>
      </c>
      <c r="F46" s="72"/>
      <c r="G46" s="73">
        <f t="shared" ref="G46:G51" si="3">C46*D46*E46</f>
        <v>57.35</v>
      </c>
      <c r="H46" s="79"/>
      <c r="I46" s="82"/>
      <c r="J46" s="81"/>
    </row>
    <row r="47" spans="1:10" x14ac:dyDescent="0.25">
      <c r="A47" s="78"/>
      <c r="B47" s="83"/>
      <c r="C47" s="71">
        <v>2</v>
      </c>
      <c r="D47" s="72">
        <v>7.75</v>
      </c>
      <c r="E47" s="72">
        <v>0.125</v>
      </c>
      <c r="F47" s="72"/>
      <c r="G47" s="73">
        <f t="shared" si="3"/>
        <v>1.9375</v>
      </c>
      <c r="H47" s="79"/>
      <c r="I47" s="82"/>
      <c r="J47" s="81"/>
    </row>
    <row r="48" spans="1:10" ht="13.5" customHeight="1" x14ac:dyDescent="0.25">
      <c r="A48" s="78"/>
      <c r="B48" s="83"/>
      <c r="C48" s="71">
        <v>2</v>
      </c>
      <c r="D48" s="72">
        <v>7.4</v>
      </c>
      <c r="E48" s="72">
        <v>0.125</v>
      </c>
      <c r="F48" s="72"/>
      <c r="G48" s="73">
        <f t="shared" si="3"/>
        <v>1.85</v>
      </c>
      <c r="H48" s="80"/>
      <c r="I48" s="82"/>
      <c r="J48" s="81"/>
    </row>
    <row r="49" spans="1:10" ht="12.75" customHeight="1" x14ac:dyDescent="0.25">
      <c r="A49" s="78"/>
      <c r="B49" s="83"/>
      <c r="C49" s="71">
        <v>24</v>
      </c>
      <c r="D49" s="72">
        <v>0.55000000000000004</v>
      </c>
      <c r="E49" s="72">
        <v>3</v>
      </c>
      <c r="F49" s="72"/>
      <c r="G49" s="73">
        <f t="shared" si="3"/>
        <v>39.6</v>
      </c>
      <c r="H49" s="79"/>
      <c r="I49" s="82"/>
      <c r="J49" s="81"/>
    </row>
    <row r="50" spans="1:10" x14ac:dyDescent="0.25">
      <c r="A50" s="78"/>
      <c r="B50" s="83"/>
      <c r="C50" s="71">
        <v>6</v>
      </c>
      <c r="D50" s="72">
        <v>7.75</v>
      </c>
      <c r="E50" s="72">
        <v>0.125</v>
      </c>
      <c r="F50" s="72"/>
      <c r="G50" s="73">
        <f t="shared" si="3"/>
        <v>5.8125</v>
      </c>
      <c r="H50" s="79"/>
      <c r="I50" s="82"/>
      <c r="J50" s="81"/>
    </row>
    <row r="51" spans="1:10" x14ac:dyDescent="0.25">
      <c r="A51" s="78"/>
      <c r="B51" s="83"/>
      <c r="C51" s="71">
        <v>48</v>
      </c>
      <c r="D51" s="72">
        <v>7.4</v>
      </c>
      <c r="E51" s="72">
        <v>0.125</v>
      </c>
      <c r="F51" s="72"/>
      <c r="G51" s="73">
        <f t="shared" si="3"/>
        <v>44.400000000000006</v>
      </c>
      <c r="H51" s="79">
        <v>150.94999999999999</v>
      </c>
      <c r="I51" s="82" t="s">
        <v>56</v>
      </c>
      <c r="J51" s="81"/>
    </row>
    <row r="52" spans="1:10" ht="171" customHeight="1" x14ac:dyDescent="0.25">
      <c r="A52" s="78">
        <f>A45+1</f>
        <v>12</v>
      </c>
      <c r="B52" s="83" t="s">
        <v>97</v>
      </c>
      <c r="C52" s="82"/>
      <c r="D52" s="82"/>
      <c r="E52" s="82"/>
      <c r="F52" s="82"/>
      <c r="G52" s="82"/>
      <c r="H52" s="80">
        <v>57.35</v>
      </c>
      <c r="I52" s="82" t="s">
        <v>56</v>
      </c>
      <c r="J52" s="81"/>
    </row>
    <row r="53" spans="1:10" ht="181.5" customHeight="1" x14ac:dyDescent="0.25">
      <c r="A53" s="78">
        <f t="shared" si="0"/>
        <v>13</v>
      </c>
      <c r="B53" s="83" t="s">
        <v>98</v>
      </c>
      <c r="C53" s="82"/>
      <c r="D53" s="82"/>
      <c r="E53" s="82"/>
      <c r="F53" s="82"/>
      <c r="G53" s="82"/>
      <c r="H53" s="79">
        <v>1.724</v>
      </c>
      <c r="I53" s="82" t="s">
        <v>78</v>
      </c>
      <c r="J53" s="81"/>
    </row>
    <row r="54" spans="1:10" ht="132" x14ac:dyDescent="0.25">
      <c r="A54" s="78">
        <f t="shared" si="0"/>
        <v>14</v>
      </c>
      <c r="B54" s="83" t="s">
        <v>99</v>
      </c>
      <c r="C54" s="82"/>
      <c r="D54" s="82"/>
      <c r="E54" s="82"/>
      <c r="F54" s="82"/>
      <c r="G54" s="82"/>
      <c r="H54" s="80">
        <v>4.2</v>
      </c>
      <c r="I54" s="82" t="s">
        <v>56</v>
      </c>
      <c r="J54" s="81"/>
    </row>
    <row r="55" spans="1:10" ht="54.75" customHeight="1" x14ac:dyDescent="0.25">
      <c r="A55" s="78">
        <f t="shared" si="0"/>
        <v>15</v>
      </c>
      <c r="B55" s="85" t="s">
        <v>100</v>
      </c>
      <c r="C55" s="86"/>
      <c r="D55" s="86"/>
      <c r="E55" s="86"/>
      <c r="F55" s="86"/>
      <c r="G55" s="86"/>
      <c r="H55" s="79"/>
      <c r="I55" s="82"/>
      <c r="J55" s="81"/>
    </row>
    <row r="56" spans="1:10" ht="14.25" customHeight="1" x14ac:dyDescent="0.25">
      <c r="A56" s="78"/>
      <c r="B56" s="87"/>
      <c r="C56" s="71">
        <v>3</v>
      </c>
      <c r="D56" s="72">
        <v>7.75</v>
      </c>
      <c r="E56" s="72">
        <v>0.25</v>
      </c>
      <c r="F56" s="72">
        <v>0.6</v>
      </c>
      <c r="G56" s="72">
        <f t="shared" ref="G56:G61" si="4">C56*D56*E56*F56</f>
        <v>3.4874999999999998</v>
      </c>
      <c r="H56" s="79"/>
      <c r="I56" s="82"/>
      <c r="J56" s="81"/>
    </row>
    <row r="57" spans="1:10" ht="14.25" customHeight="1" x14ac:dyDescent="0.25">
      <c r="A57" s="78"/>
      <c r="B57" s="87"/>
      <c r="C57" s="71">
        <v>2</v>
      </c>
      <c r="D57" s="72">
        <v>7.4</v>
      </c>
      <c r="E57" s="72">
        <v>0.25</v>
      </c>
      <c r="F57" s="72">
        <v>0.6</v>
      </c>
      <c r="G57" s="72">
        <f t="shared" si="4"/>
        <v>2.2200000000000002</v>
      </c>
      <c r="H57" s="79"/>
      <c r="I57" s="82"/>
      <c r="J57" s="81"/>
    </row>
    <row r="58" spans="1:10" ht="14.25" customHeight="1" x14ac:dyDescent="0.25">
      <c r="A58" s="78"/>
      <c r="B58" s="87"/>
      <c r="C58" s="71">
        <v>2</v>
      </c>
      <c r="D58" s="72">
        <v>2.5</v>
      </c>
      <c r="E58" s="72">
        <v>0.25</v>
      </c>
      <c r="F58" s="72">
        <v>0.6</v>
      </c>
      <c r="G58" s="72">
        <f t="shared" si="4"/>
        <v>0.75</v>
      </c>
      <c r="H58" s="79"/>
      <c r="I58" s="82"/>
      <c r="J58" s="81"/>
    </row>
    <row r="59" spans="1:10" ht="14.25" customHeight="1" x14ac:dyDescent="0.25">
      <c r="A59" s="78"/>
      <c r="B59" s="87"/>
      <c r="C59" s="71">
        <v>2</v>
      </c>
      <c r="D59" s="72">
        <v>1</v>
      </c>
      <c r="E59" s="72">
        <v>0.5</v>
      </c>
      <c r="F59" s="72">
        <v>0.3</v>
      </c>
      <c r="G59" s="72">
        <f t="shared" si="4"/>
        <v>0.3</v>
      </c>
      <c r="H59" s="79"/>
      <c r="I59" s="82"/>
      <c r="J59" s="81"/>
    </row>
    <row r="60" spans="1:10" ht="14.25" customHeight="1" x14ac:dyDescent="0.25">
      <c r="A60" s="78"/>
      <c r="B60" s="87"/>
      <c r="C60" s="71">
        <v>2</v>
      </c>
      <c r="D60" s="72">
        <v>14</v>
      </c>
      <c r="E60" s="72">
        <v>0.375</v>
      </c>
      <c r="F60" s="72">
        <v>0.22500000000000001</v>
      </c>
      <c r="G60" s="72">
        <f t="shared" si="4"/>
        <v>2.3625000000000003</v>
      </c>
      <c r="H60" s="79"/>
      <c r="I60" s="82"/>
      <c r="J60" s="81"/>
    </row>
    <row r="61" spans="1:10" ht="14.25" customHeight="1" x14ac:dyDescent="0.25">
      <c r="A61" s="78"/>
      <c r="B61" s="87"/>
      <c r="C61" s="71">
        <v>1</v>
      </c>
      <c r="D61" s="72">
        <v>10.5</v>
      </c>
      <c r="E61" s="72">
        <v>0.375</v>
      </c>
      <c r="F61" s="72">
        <v>0.22500000000000001</v>
      </c>
      <c r="G61" s="72">
        <f t="shared" si="4"/>
        <v>0.88593750000000004</v>
      </c>
      <c r="H61" s="79">
        <v>10.006</v>
      </c>
      <c r="I61" s="82" t="s">
        <v>55</v>
      </c>
      <c r="J61" s="81"/>
    </row>
    <row r="62" spans="1:10" ht="13.5" customHeight="1" x14ac:dyDescent="0.25">
      <c r="A62" s="78"/>
      <c r="B62" s="87"/>
      <c r="C62" s="88"/>
      <c r="D62" s="88"/>
      <c r="E62" s="88"/>
      <c r="F62" s="88"/>
      <c r="G62" s="89"/>
      <c r="H62" s="90"/>
      <c r="I62" s="91"/>
      <c r="J62" s="81"/>
    </row>
    <row r="63" spans="1:10" ht="48" x14ac:dyDescent="0.25">
      <c r="A63" s="78">
        <f>A55+1</f>
        <v>16</v>
      </c>
      <c r="B63" s="87" t="s">
        <v>101</v>
      </c>
      <c r="C63" s="88"/>
      <c r="D63" s="88"/>
      <c r="E63" s="88"/>
      <c r="F63" s="88"/>
      <c r="G63" s="88"/>
      <c r="H63" s="90"/>
      <c r="I63" s="91"/>
      <c r="J63" s="81"/>
    </row>
    <row r="64" spans="1:10" x14ac:dyDescent="0.25">
      <c r="A64" s="92"/>
      <c r="B64" s="93"/>
      <c r="C64" s="71">
        <v>3</v>
      </c>
      <c r="D64" s="72">
        <v>7.75</v>
      </c>
      <c r="E64" s="72">
        <v>0.25</v>
      </c>
      <c r="F64" s="72">
        <v>3</v>
      </c>
      <c r="G64" s="72">
        <f>C64*D64*E64*F64</f>
        <v>17.4375</v>
      </c>
      <c r="H64" s="79"/>
      <c r="I64" s="82"/>
      <c r="J64" s="81"/>
    </row>
    <row r="65" spans="1:10" x14ac:dyDescent="0.25">
      <c r="A65" s="92"/>
      <c r="B65" s="93"/>
      <c r="C65" s="71">
        <v>2</v>
      </c>
      <c r="D65" s="72">
        <v>7.4</v>
      </c>
      <c r="E65" s="72">
        <v>0.25</v>
      </c>
      <c r="F65" s="72">
        <v>3</v>
      </c>
      <c r="G65" s="72">
        <f>C65*D65*E65*F65</f>
        <v>11.100000000000001</v>
      </c>
      <c r="H65" s="79">
        <v>28.538</v>
      </c>
      <c r="I65" s="82" t="s">
        <v>55</v>
      </c>
      <c r="J65" s="81"/>
    </row>
    <row r="66" spans="1:10" ht="39.75" customHeight="1" x14ac:dyDescent="0.25">
      <c r="A66" s="78">
        <f>A63+1</f>
        <v>17</v>
      </c>
      <c r="B66" s="94" t="s">
        <v>102</v>
      </c>
      <c r="C66" s="74"/>
      <c r="D66" s="74"/>
      <c r="E66" s="74"/>
      <c r="F66" s="74"/>
      <c r="G66" s="74"/>
      <c r="H66" s="95">
        <v>57.35</v>
      </c>
      <c r="I66" s="96" t="s">
        <v>56</v>
      </c>
      <c r="J66" s="81"/>
    </row>
    <row r="67" spans="1:10" ht="120" x14ac:dyDescent="0.25">
      <c r="A67" s="78">
        <f t="shared" si="0"/>
        <v>18</v>
      </c>
      <c r="B67" s="97" t="s">
        <v>103</v>
      </c>
      <c r="C67" s="98"/>
      <c r="D67" s="98"/>
      <c r="E67" s="98"/>
      <c r="F67" s="98"/>
      <c r="G67" s="98"/>
      <c r="H67" s="99"/>
      <c r="I67" s="98"/>
      <c r="J67" s="81"/>
    </row>
    <row r="68" spans="1:10" x14ac:dyDescent="0.25">
      <c r="A68" s="78"/>
      <c r="B68" s="97"/>
      <c r="C68" s="71">
        <v>2</v>
      </c>
      <c r="D68" s="72">
        <v>7.75</v>
      </c>
      <c r="E68" s="72">
        <v>3.75</v>
      </c>
      <c r="F68" s="72"/>
      <c r="G68" s="73">
        <f t="shared" ref="G68:G75" si="5">C68*D68*E68</f>
        <v>58.125</v>
      </c>
      <c r="H68" s="99"/>
      <c r="I68" s="98"/>
      <c r="J68" s="81"/>
    </row>
    <row r="69" spans="1:10" x14ac:dyDescent="0.25">
      <c r="A69" s="78"/>
      <c r="B69" s="97"/>
      <c r="C69" s="71">
        <v>2</v>
      </c>
      <c r="D69" s="72">
        <v>7.4</v>
      </c>
      <c r="E69" s="72">
        <v>3.75</v>
      </c>
      <c r="F69" s="72"/>
      <c r="G69" s="73">
        <f t="shared" si="5"/>
        <v>55.5</v>
      </c>
      <c r="H69" s="99"/>
      <c r="I69" s="98"/>
      <c r="J69" s="81"/>
    </row>
    <row r="70" spans="1:10" x14ac:dyDescent="0.25">
      <c r="A70" s="78"/>
      <c r="B70" s="97"/>
      <c r="C70" s="71">
        <v>2</v>
      </c>
      <c r="D70" s="72">
        <v>7.75</v>
      </c>
      <c r="E70" s="72">
        <v>3</v>
      </c>
      <c r="F70" s="72"/>
      <c r="G70" s="73">
        <f t="shared" si="5"/>
        <v>46.5</v>
      </c>
      <c r="H70" s="80"/>
      <c r="I70" s="82"/>
      <c r="J70" s="81"/>
    </row>
    <row r="71" spans="1:10" x14ac:dyDescent="0.25">
      <c r="A71" s="78"/>
      <c r="B71" s="97"/>
      <c r="C71" s="71">
        <v>2</v>
      </c>
      <c r="D71" s="72">
        <v>7.4</v>
      </c>
      <c r="E71" s="72">
        <v>3</v>
      </c>
      <c r="F71" s="72"/>
      <c r="G71" s="73">
        <f t="shared" si="5"/>
        <v>44.400000000000006</v>
      </c>
      <c r="H71" s="79"/>
      <c r="I71" s="82"/>
      <c r="J71" s="81"/>
    </row>
    <row r="72" spans="1:10" x14ac:dyDescent="0.25">
      <c r="A72" s="78"/>
      <c r="B72" s="97"/>
      <c r="C72" s="71">
        <v>22</v>
      </c>
      <c r="D72" s="72">
        <v>1.2</v>
      </c>
      <c r="E72" s="72">
        <v>3</v>
      </c>
      <c r="F72" s="72"/>
      <c r="G72" s="73">
        <f t="shared" si="5"/>
        <v>79.199999999999989</v>
      </c>
      <c r="H72" s="79"/>
      <c r="I72" s="82"/>
      <c r="J72" s="81"/>
    </row>
    <row r="73" spans="1:10" x14ac:dyDescent="0.25">
      <c r="A73" s="110"/>
      <c r="B73" s="111"/>
      <c r="C73" s="112">
        <v>20</v>
      </c>
      <c r="D73" s="113">
        <v>1.6</v>
      </c>
      <c r="E73" s="113">
        <v>3</v>
      </c>
      <c r="F73" s="113"/>
      <c r="G73" s="114">
        <f t="shared" si="5"/>
        <v>96</v>
      </c>
      <c r="H73" s="115"/>
      <c r="I73" s="116"/>
      <c r="J73" s="81"/>
    </row>
    <row r="74" spans="1:10" x14ac:dyDescent="0.25">
      <c r="A74" s="106"/>
      <c r="B74" s="104"/>
      <c r="C74" s="118">
        <v>4</v>
      </c>
      <c r="D74" s="119">
        <v>14</v>
      </c>
      <c r="E74" s="119">
        <v>1.5</v>
      </c>
      <c r="F74" s="119"/>
      <c r="G74" s="120">
        <f t="shared" si="5"/>
        <v>84</v>
      </c>
      <c r="H74" s="121"/>
      <c r="I74" s="122"/>
      <c r="J74" s="81"/>
    </row>
    <row r="75" spans="1:10" x14ac:dyDescent="0.25">
      <c r="A75" s="105"/>
      <c r="B75" s="97"/>
      <c r="C75" s="117">
        <v>2</v>
      </c>
      <c r="D75" s="107">
        <v>10.5</v>
      </c>
      <c r="E75" s="107">
        <v>1.5</v>
      </c>
      <c r="F75" s="107"/>
      <c r="G75" s="108">
        <f t="shared" si="5"/>
        <v>31.5</v>
      </c>
      <c r="H75" s="109">
        <v>495.23</v>
      </c>
      <c r="I75" s="98" t="s">
        <v>56</v>
      </c>
      <c r="J75" s="81"/>
    </row>
    <row r="76" spans="1:10" x14ac:dyDescent="0.25">
      <c r="A76" s="78"/>
      <c r="B76" s="97"/>
      <c r="C76" s="98"/>
      <c r="D76" s="98"/>
      <c r="E76" s="98"/>
      <c r="F76" s="98"/>
      <c r="G76" s="100"/>
      <c r="H76" s="99"/>
      <c r="I76" s="98"/>
      <c r="J76" s="81"/>
    </row>
    <row r="77" spans="1:10" ht="132" x14ac:dyDescent="0.25">
      <c r="A77" s="78">
        <f>A67+1</f>
        <v>19</v>
      </c>
      <c r="B77" s="83" t="s">
        <v>104</v>
      </c>
      <c r="C77" s="82"/>
      <c r="D77" s="82"/>
      <c r="E77" s="82"/>
      <c r="F77" s="82"/>
      <c r="G77" s="82"/>
      <c r="H77" s="80">
        <v>57.35</v>
      </c>
      <c r="I77" s="82" t="s">
        <v>56</v>
      </c>
      <c r="J77" s="81"/>
    </row>
    <row r="78" spans="1:10" ht="48" x14ac:dyDescent="0.25">
      <c r="A78" s="78">
        <v>20</v>
      </c>
      <c r="B78" s="83" t="s">
        <v>123</v>
      </c>
      <c r="C78" s="82"/>
      <c r="D78" s="82"/>
      <c r="E78" s="82"/>
      <c r="F78" s="82"/>
      <c r="G78" s="82"/>
      <c r="H78" s="80"/>
      <c r="I78" s="82"/>
      <c r="J78" s="81"/>
    </row>
    <row r="79" spans="1:10" x14ac:dyDescent="0.25">
      <c r="A79" s="78"/>
      <c r="B79" s="83"/>
      <c r="C79" s="71">
        <v>4</v>
      </c>
      <c r="D79" s="72">
        <v>7.75</v>
      </c>
      <c r="E79" s="72">
        <v>0.75</v>
      </c>
      <c r="F79" s="72"/>
      <c r="G79" s="73">
        <f>C79*D79*E79</f>
        <v>23.25</v>
      </c>
      <c r="H79" s="79"/>
      <c r="I79" s="82"/>
      <c r="J79" s="81"/>
    </row>
    <row r="80" spans="1:10" x14ac:dyDescent="0.25">
      <c r="A80" s="78"/>
      <c r="B80" s="83"/>
      <c r="C80" s="71">
        <v>4</v>
      </c>
      <c r="D80" s="72">
        <v>14</v>
      </c>
      <c r="E80" s="72">
        <v>0.75</v>
      </c>
      <c r="F80" s="72"/>
      <c r="G80" s="73">
        <f>C80*D80*E80</f>
        <v>42</v>
      </c>
      <c r="H80" s="79"/>
      <c r="I80" s="82"/>
      <c r="J80" s="81"/>
    </row>
    <row r="81" spans="1:10" x14ac:dyDescent="0.25">
      <c r="A81" s="78"/>
      <c r="B81" s="83"/>
      <c r="C81" s="71">
        <v>2</v>
      </c>
      <c r="D81" s="72">
        <v>7.4</v>
      </c>
      <c r="E81" s="72">
        <v>0.75</v>
      </c>
      <c r="F81" s="72"/>
      <c r="G81" s="73">
        <f>C81*D81*E81</f>
        <v>11.100000000000001</v>
      </c>
      <c r="H81" s="79"/>
      <c r="I81" s="82"/>
      <c r="J81" s="81"/>
    </row>
    <row r="82" spans="1:10" x14ac:dyDescent="0.25">
      <c r="A82" s="78"/>
      <c r="B82" s="83"/>
      <c r="C82" s="71">
        <v>2</v>
      </c>
      <c r="D82" s="72">
        <v>11</v>
      </c>
      <c r="E82" s="72">
        <v>0.75</v>
      </c>
      <c r="F82" s="72"/>
      <c r="G82" s="73">
        <f>C82*D82*E82</f>
        <v>16.5</v>
      </c>
      <c r="H82" s="79">
        <v>92.85</v>
      </c>
      <c r="I82" s="82" t="s">
        <v>56</v>
      </c>
      <c r="J82" s="81"/>
    </row>
    <row r="83" spans="1:10" ht="120" x14ac:dyDescent="0.25">
      <c r="A83" s="78">
        <v>21</v>
      </c>
      <c r="B83" s="83" t="s">
        <v>124</v>
      </c>
      <c r="C83" s="82"/>
      <c r="D83" s="82"/>
      <c r="E83" s="82"/>
      <c r="F83" s="82"/>
      <c r="G83" s="84"/>
      <c r="H83" s="80">
        <v>49.5</v>
      </c>
      <c r="I83" s="82" t="s">
        <v>78</v>
      </c>
      <c r="J83" s="81"/>
    </row>
    <row r="84" spans="1:10" ht="120" x14ac:dyDescent="0.25">
      <c r="A84" s="78">
        <f t="shared" si="0"/>
        <v>22</v>
      </c>
      <c r="B84" s="83" t="s">
        <v>125</v>
      </c>
      <c r="C84" s="82"/>
      <c r="D84" s="82"/>
      <c r="E84" s="82"/>
      <c r="F84" s="82"/>
      <c r="G84" s="82"/>
      <c r="H84" s="80">
        <v>15.75</v>
      </c>
      <c r="I84" s="82" t="s">
        <v>56</v>
      </c>
      <c r="J84" s="81"/>
    </row>
    <row r="85" spans="1:10" ht="72" x14ac:dyDescent="0.25">
      <c r="A85" s="78">
        <f t="shared" si="0"/>
        <v>23</v>
      </c>
      <c r="B85" s="83" t="s">
        <v>126</v>
      </c>
      <c r="C85" s="71"/>
      <c r="D85" s="71"/>
      <c r="E85" s="71"/>
      <c r="F85" s="71"/>
      <c r="G85" s="71"/>
      <c r="H85" s="80">
        <v>10</v>
      </c>
      <c r="I85" s="82" t="s">
        <v>4</v>
      </c>
      <c r="J85" s="81"/>
    </row>
    <row r="86" spans="1:10" ht="48" x14ac:dyDescent="0.25">
      <c r="A86" s="78">
        <f t="shared" si="0"/>
        <v>24</v>
      </c>
      <c r="B86" s="83" t="s">
        <v>127</v>
      </c>
      <c r="C86" s="71"/>
      <c r="D86" s="71"/>
      <c r="E86" s="71"/>
      <c r="F86" s="71"/>
      <c r="G86" s="71"/>
      <c r="H86" s="80">
        <v>30</v>
      </c>
      <c r="I86" s="82" t="s">
        <v>4</v>
      </c>
      <c r="J86" s="81"/>
    </row>
    <row r="87" spans="1:10" ht="60" x14ac:dyDescent="0.25">
      <c r="A87" s="78">
        <f t="shared" si="0"/>
        <v>25</v>
      </c>
      <c r="B87" s="83" t="s">
        <v>128</v>
      </c>
      <c r="C87" s="71"/>
      <c r="D87" s="71"/>
      <c r="E87" s="71"/>
      <c r="F87" s="71"/>
      <c r="G87" s="71"/>
      <c r="H87" s="80">
        <v>20</v>
      </c>
      <c r="I87" s="82" t="s">
        <v>4</v>
      </c>
      <c r="J87" s="81"/>
    </row>
    <row r="88" spans="1:10" ht="60" x14ac:dyDescent="0.25">
      <c r="A88" s="78">
        <f t="shared" si="0"/>
        <v>26</v>
      </c>
      <c r="B88" s="83" t="s">
        <v>129</v>
      </c>
      <c r="C88" s="71"/>
      <c r="D88" s="71"/>
      <c r="E88" s="71"/>
      <c r="F88" s="71"/>
      <c r="G88" s="71"/>
      <c r="H88" s="80">
        <v>10</v>
      </c>
      <c r="I88" s="82" t="s">
        <v>4</v>
      </c>
      <c r="J88" s="81"/>
    </row>
    <row r="89" spans="1:10" ht="60" x14ac:dyDescent="0.25">
      <c r="A89" s="78">
        <f t="shared" si="0"/>
        <v>27</v>
      </c>
      <c r="B89" s="83" t="s">
        <v>130</v>
      </c>
      <c r="C89" s="82"/>
      <c r="D89" s="82"/>
      <c r="E89" s="82"/>
      <c r="F89" s="82"/>
      <c r="G89" s="82"/>
      <c r="H89" s="80">
        <v>584.08000000000004</v>
      </c>
      <c r="I89" s="82" t="s">
        <v>56</v>
      </c>
      <c r="J89" s="81"/>
    </row>
    <row r="90" spans="1:10" ht="108" x14ac:dyDescent="0.25">
      <c r="A90" s="78">
        <v>28</v>
      </c>
      <c r="B90" s="54" t="s">
        <v>131</v>
      </c>
      <c r="C90" s="71"/>
      <c r="D90" s="71"/>
      <c r="E90" s="71"/>
      <c r="F90" s="71"/>
      <c r="G90" s="71"/>
      <c r="H90" s="80"/>
      <c r="I90" s="82"/>
      <c r="J90" s="81"/>
    </row>
    <row r="91" spans="1:10" x14ac:dyDescent="0.25">
      <c r="A91" s="78"/>
      <c r="B91" s="54"/>
      <c r="C91" s="71">
        <v>2</v>
      </c>
      <c r="D91" s="72">
        <v>1.5</v>
      </c>
      <c r="E91" s="72">
        <v>1.5</v>
      </c>
      <c r="F91" s="72"/>
      <c r="G91" s="73">
        <f t="shared" ref="G91:G94" si="6">C91*D91*E91</f>
        <v>4.5</v>
      </c>
      <c r="H91" s="79"/>
      <c r="I91" s="82"/>
      <c r="J91" s="81"/>
    </row>
    <row r="92" spans="1:10" x14ac:dyDescent="0.25">
      <c r="A92" s="78"/>
      <c r="B92" s="54"/>
      <c r="C92" s="71">
        <v>2</v>
      </c>
      <c r="D92" s="72">
        <v>1</v>
      </c>
      <c r="E92" s="72">
        <v>2.125</v>
      </c>
      <c r="F92" s="72"/>
      <c r="G92" s="73">
        <f t="shared" si="6"/>
        <v>4.25</v>
      </c>
      <c r="H92" s="79"/>
      <c r="I92" s="82"/>
      <c r="J92" s="81"/>
    </row>
    <row r="93" spans="1:10" x14ac:dyDescent="0.25">
      <c r="A93" s="78"/>
      <c r="B93" s="54"/>
      <c r="C93" s="71">
        <v>2</v>
      </c>
      <c r="D93" s="72">
        <v>14</v>
      </c>
      <c r="E93" s="72">
        <v>1.5</v>
      </c>
      <c r="F93" s="72"/>
      <c r="G93" s="73">
        <f t="shared" si="6"/>
        <v>42</v>
      </c>
      <c r="H93" s="79"/>
      <c r="I93" s="82"/>
      <c r="J93" s="81"/>
    </row>
    <row r="94" spans="1:10" x14ac:dyDescent="0.25">
      <c r="A94" s="78"/>
      <c r="B94" s="54"/>
      <c r="C94" s="71">
        <v>1</v>
      </c>
      <c r="D94" s="72">
        <v>10.5</v>
      </c>
      <c r="E94" s="72">
        <v>1.5</v>
      </c>
      <c r="F94" s="72"/>
      <c r="G94" s="73">
        <f t="shared" si="6"/>
        <v>15.75</v>
      </c>
      <c r="H94" s="79">
        <v>66.5</v>
      </c>
      <c r="I94" s="82" t="s">
        <v>56</v>
      </c>
      <c r="J94" s="81"/>
    </row>
    <row r="95" spans="1:10" x14ac:dyDescent="0.25">
      <c r="A95" s="78"/>
      <c r="B95" s="54"/>
      <c r="C95" s="71"/>
      <c r="D95" s="71"/>
      <c r="E95" s="71"/>
      <c r="F95" s="71"/>
      <c r="G95" s="73"/>
      <c r="H95" s="80"/>
      <c r="I95" s="82"/>
      <c r="J95" s="81"/>
    </row>
    <row r="96" spans="1:10" ht="108" x14ac:dyDescent="0.25">
      <c r="A96" s="78">
        <v>29</v>
      </c>
      <c r="B96" s="54" t="s">
        <v>132</v>
      </c>
      <c r="C96" s="71"/>
      <c r="D96" s="71"/>
      <c r="E96" s="71"/>
      <c r="F96" s="71"/>
      <c r="G96" s="71"/>
      <c r="H96" s="80">
        <v>67.83</v>
      </c>
      <c r="I96" s="82" t="s">
        <v>8</v>
      </c>
      <c r="J96" s="81"/>
    </row>
    <row r="97" spans="1:10" ht="36" x14ac:dyDescent="0.25">
      <c r="A97" s="78">
        <v>30</v>
      </c>
      <c r="B97" s="54" t="s">
        <v>133</v>
      </c>
      <c r="C97" s="71"/>
      <c r="D97" s="71"/>
      <c r="E97" s="71"/>
      <c r="F97" s="71"/>
      <c r="G97" s="71"/>
      <c r="H97" s="80">
        <v>67.83</v>
      </c>
      <c r="I97" s="82" t="s">
        <v>8</v>
      </c>
      <c r="J97" s="81"/>
    </row>
    <row r="98" spans="1:10" ht="120" x14ac:dyDescent="0.25">
      <c r="A98" s="78">
        <v>31</v>
      </c>
      <c r="B98" s="54" t="s">
        <v>134</v>
      </c>
      <c r="C98" s="71"/>
      <c r="D98" s="71"/>
      <c r="E98" s="71"/>
      <c r="F98" s="71"/>
      <c r="G98" s="71"/>
      <c r="H98" s="80">
        <v>260.63</v>
      </c>
      <c r="I98" s="82" t="s">
        <v>8</v>
      </c>
      <c r="J98" s="81"/>
    </row>
    <row r="99" spans="1:10" ht="108" x14ac:dyDescent="0.25">
      <c r="A99" s="78">
        <v>32</v>
      </c>
      <c r="B99" s="54" t="s">
        <v>135</v>
      </c>
      <c r="C99" s="71"/>
      <c r="D99" s="71"/>
      <c r="E99" s="71"/>
      <c r="F99" s="71"/>
      <c r="G99" s="71"/>
      <c r="H99" s="80">
        <v>260.63</v>
      </c>
      <c r="I99" s="82" t="s">
        <v>8</v>
      </c>
      <c r="J99" s="81"/>
    </row>
    <row r="100" spans="1:10" ht="51" customHeight="1" x14ac:dyDescent="0.25">
      <c r="A100" s="78">
        <v>33</v>
      </c>
      <c r="B100" s="83" t="s">
        <v>136</v>
      </c>
      <c r="C100" s="82"/>
      <c r="D100" s="82"/>
      <c r="E100" s="82"/>
      <c r="F100" s="82"/>
      <c r="G100" s="82"/>
      <c r="H100" s="80">
        <v>6.35</v>
      </c>
      <c r="I100" s="82" t="s">
        <v>56</v>
      </c>
      <c r="J100" s="81"/>
    </row>
    <row r="101" spans="1:10" ht="132" x14ac:dyDescent="0.25">
      <c r="A101" s="78">
        <v>34</v>
      </c>
      <c r="B101" s="83" t="s">
        <v>137</v>
      </c>
      <c r="C101" s="71"/>
      <c r="D101" s="71"/>
      <c r="E101" s="71"/>
      <c r="F101" s="71"/>
      <c r="G101" s="71"/>
      <c r="H101" s="80">
        <v>6.35</v>
      </c>
      <c r="I101" s="82" t="s">
        <v>56</v>
      </c>
      <c r="J101" s="81"/>
    </row>
    <row r="102" spans="1:10" ht="120" x14ac:dyDescent="0.25">
      <c r="A102" s="78">
        <v>35</v>
      </c>
      <c r="B102" s="83" t="s">
        <v>138</v>
      </c>
      <c r="C102" s="82"/>
      <c r="D102" s="82"/>
      <c r="E102" s="82"/>
      <c r="F102" s="82"/>
      <c r="G102" s="82"/>
      <c r="H102" s="79">
        <v>0.66</v>
      </c>
      <c r="I102" s="82" t="s">
        <v>105</v>
      </c>
      <c r="J102" s="81"/>
    </row>
    <row r="103" spans="1:10" ht="73.5" customHeight="1" x14ac:dyDescent="0.25">
      <c r="A103" s="78">
        <v>36</v>
      </c>
      <c r="B103" s="83" t="s">
        <v>139</v>
      </c>
      <c r="C103" s="82"/>
      <c r="D103" s="82"/>
      <c r="E103" s="82"/>
      <c r="F103" s="82"/>
      <c r="G103" s="82"/>
      <c r="H103" s="80">
        <v>6.6</v>
      </c>
      <c r="I103" s="82" t="s">
        <v>56</v>
      </c>
      <c r="J103" s="81"/>
    </row>
    <row r="104" spans="1:10" ht="114" customHeight="1" x14ac:dyDescent="0.25">
      <c r="A104" s="78">
        <v>37</v>
      </c>
      <c r="B104" s="83" t="s">
        <v>140</v>
      </c>
      <c r="C104" s="82"/>
      <c r="D104" s="82"/>
      <c r="E104" s="82"/>
      <c r="F104" s="82"/>
      <c r="G104" s="82"/>
      <c r="H104" s="80">
        <v>6.6</v>
      </c>
      <c r="I104" s="82" t="s">
        <v>56</v>
      </c>
      <c r="J104" s="81"/>
    </row>
    <row r="105" spans="1:10" ht="336" x14ac:dyDescent="0.25">
      <c r="A105" s="78">
        <v>38</v>
      </c>
      <c r="B105" s="83" t="s">
        <v>141</v>
      </c>
      <c r="C105" s="82"/>
      <c r="D105" s="82"/>
      <c r="E105" s="82"/>
      <c r="F105" s="82"/>
      <c r="G105" s="82"/>
      <c r="H105" s="80">
        <v>57.35</v>
      </c>
      <c r="I105" s="82" t="s">
        <v>56</v>
      </c>
      <c r="J105" s="81"/>
    </row>
    <row r="106" spans="1:10" ht="204" x14ac:dyDescent="0.25">
      <c r="A106" s="78">
        <v>39</v>
      </c>
      <c r="B106" s="83" t="s">
        <v>142</v>
      </c>
      <c r="C106" s="82"/>
      <c r="D106" s="82"/>
      <c r="E106" s="82"/>
      <c r="F106" s="82"/>
      <c r="G106" s="82"/>
      <c r="H106" s="80"/>
      <c r="I106" s="82"/>
      <c r="J106" s="81"/>
    </row>
    <row r="107" spans="1:10" x14ac:dyDescent="0.25">
      <c r="A107" s="78"/>
      <c r="B107" s="83"/>
      <c r="C107" s="71">
        <v>2</v>
      </c>
      <c r="D107" s="72">
        <v>7.75</v>
      </c>
      <c r="E107" s="72">
        <v>2.1</v>
      </c>
      <c r="F107" s="72"/>
      <c r="G107" s="73">
        <f t="shared" ref="G107:G110" si="7">C107*D107*E107</f>
        <v>32.550000000000004</v>
      </c>
      <c r="H107" s="79"/>
      <c r="I107" s="82"/>
      <c r="J107" s="81"/>
    </row>
    <row r="108" spans="1:10" x14ac:dyDescent="0.25">
      <c r="A108" s="78"/>
      <c r="B108" s="83"/>
      <c r="C108" s="71">
        <v>2</v>
      </c>
      <c r="D108" s="72">
        <v>7.4</v>
      </c>
      <c r="E108" s="72">
        <v>2.1</v>
      </c>
      <c r="F108" s="72"/>
      <c r="G108" s="73">
        <f t="shared" si="7"/>
        <v>31.080000000000002</v>
      </c>
      <c r="H108" s="79"/>
      <c r="I108" s="82"/>
      <c r="J108" s="81"/>
    </row>
    <row r="109" spans="1:10" x14ac:dyDescent="0.25">
      <c r="A109" s="78"/>
      <c r="B109" s="83"/>
      <c r="C109" s="71">
        <v>20</v>
      </c>
      <c r="D109" s="72">
        <v>1.6</v>
      </c>
      <c r="E109" s="72">
        <v>2.1</v>
      </c>
      <c r="F109" s="72"/>
      <c r="G109" s="73">
        <f t="shared" si="7"/>
        <v>67.2</v>
      </c>
      <c r="H109" s="79"/>
      <c r="I109" s="82"/>
      <c r="J109" s="81"/>
    </row>
    <row r="110" spans="1:10" x14ac:dyDescent="0.25">
      <c r="A110" s="78"/>
      <c r="B110" s="83"/>
      <c r="C110" s="71">
        <v>22</v>
      </c>
      <c r="D110" s="72">
        <v>1.2</v>
      </c>
      <c r="E110" s="72">
        <v>2.1</v>
      </c>
      <c r="F110" s="72"/>
      <c r="G110" s="73">
        <f t="shared" si="7"/>
        <v>55.44</v>
      </c>
      <c r="H110" s="79">
        <v>186.27</v>
      </c>
      <c r="I110" s="82" t="s">
        <v>56</v>
      </c>
      <c r="J110" s="81"/>
    </row>
    <row r="111" spans="1:10" ht="84" x14ac:dyDescent="0.25">
      <c r="A111" s="78">
        <v>40</v>
      </c>
      <c r="B111" s="83" t="s">
        <v>143</v>
      </c>
      <c r="C111" s="82"/>
      <c r="D111" s="82"/>
      <c r="E111" s="82"/>
      <c r="F111" s="82"/>
      <c r="G111" s="82"/>
      <c r="H111" s="80">
        <v>11.2</v>
      </c>
      <c r="I111" s="82" t="s">
        <v>83</v>
      </c>
      <c r="J111" s="81"/>
    </row>
    <row r="112" spans="1:10" ht="156" x14ac:dyDescent="0.25">
      <c r="A112" s="78">
        <v>41</v>
      </c>
      <c r="B112" s="83" t="s">
        <v>144</v>
      </c>
      <c r="C112" s="71"/>
      <c r="D112" s="71"/>
      <c r="E112" s="71"/>
      <c r="F112" s="71"/>
      <c r="G112" s="71"/>
      <c r="H112" s="80">
        <v>8.4</v>
      </c>
      <c r="I112" s="82" t="s">
        <v>78</v>
      </c>
      <c r="J112" s="81"/>
    </row>
    <row r="113" spans="1:10" x14ac:dyDescent="0.25">
      <c r="A113" s="78">
        <v>42</v>
      </c>
      <c r="B113" s="83" t="s">
        <v>106</v>
      </c>
      <c r="C113" s="82"/>
      <c r="D113" s="82"/>
      <c r="E113" s="82"/>
      <c r="F113" s="82"/>
      <c r="G113" s="82"/>
      <c r="H113" s="80">
        <v>7.2</v>
      </c>
      <c r="I113" s="82" t="s">
        <v>78</v>
      </c>
      <c r="J113" s="81"/>
    </row>
    <row r="114" spans="1:10" x14ac:dyDescent="0.25">
      <c r="A114" s="78">
        <v>43</v>
      </c>
      <c r="B114" s="83" t="s">
        <v>107</v>
      </c>
      <c r="C114" s="82"/>
      <c r="D114" s="82"/>
      <c r="E114" s="82"/>
      <c r="F114" s="82"/>
      <c r="G114" s="82"/>
      <c r="H114" s="80">
        <v>6.48</v>
      </c>
      <c r="I114" s="82" t="s">
        <v>78</v>
      </c>
      <c r="J114" s="81"/>
    </row>
    <row r="115" spans="1:10" ht="48" x14ac:dyDescent="0.25">
      <c r="A115" s="78">
        <v>44</v>
      </c>
      <c r="B115" s="83" t="s">
        <v>145</v>
      </c>
      <c r="C115" s="71"/>
      <c r="D115" s="71"/>
      <c r="E115" s="71"/>
      <c r="F115" s="71"/>
      <c r="G115" s="71"/>
      <c r="H115" s="80">
        <v>1.08</v>
      </c>
      <c r="I115" s="82" t="s">
        <v>56</v>
      </c>
      <c r="J115" s="81"/>
    </row>
    <row r="116" spans="1:10" ht="48" x14ac:dyDescent="0.25">
      <c r="A116" s="78">
        <v>45</v>
      </c>
      <c r="B116" s="83" t="s">
        <v>146</v>
      </c>
      <c r="C116" s="71"/>
      <c r="D116" s="71"/>
      <c r="E116" s="71"/>
      <c r="F116" s="71"/>
      <c r="G116" s="71"/>
      <c r="H116" s="80">
        <v>450</v>
      </c>
      <c r="I116" s="82" t="s">
        <v>4</v>
      </c>
      <c r="J116" s="81"/>
    </row>
    <row r="117" spans="1:10" ht="96" x14ac:dyDescent="0.25">
      <c r="A117" s="78">
        <v>46</v>
      </c>
      <c r="B117" s="83" t="s">
        <v>147</v>
      </c>
      <c r="C117" s="71"/>
      <c r="D117" s="71"/>
      <c r="E117" s="71"/>
      <c r="F117" s="71"/>
      <c r="G117" s="71"/>
      <c r="H117" s="80">
        <v>4</v>
      </c>
      <c r="I117" s="82" t="s">
        <v>4</v>
      </c>
      <c r="J117" s="81"/>
    </row>
    <row r="118" spans="1:10" ht="36" x14ac:dyDescent="0.25">
      <c r="A118" s="78">
        <v>47</v>
      </c>
      <c r="B118" s="83" t="s">
        <v>148</v>
      </c>
      <c r="C118" s="71"/>
      <c r="D118" s="71"/>
      <c r="E118" s="71"/>
      <c r="F118" s="71"/>
      <c r="G118" s="71"/>
      <c r="H118" s="80">
        <v>3</v>
      </c>
      <c r="I118" s="82" t="s">
        <v>4</v>
      </c>
      <c r="J118" s="81"/>
    </row>
    <row r="119" spans="1:10" ht="36" x14ac:dyDescent="0.25">
      <c r="A119" s="78">
        <v>48</v>
      </c>
      <c r="B119" s="83" t="s">
        <v>149</v>
      </c>
      <c r="C119" s="71"/>
      <c r="D119" s="71"/>
      <c r="E119" s="71"/>
      <c r="F119" s="71"/>
      <c r="G119" s="71"/>
      <c r="H119" s="80">
        <v>3</v>
      </c>
      <c r="I119" s="82" t="s">
        <v>4</v>
      </c>
      <c r="J119" s="81"/>
    </row>
    <row r="120" spans="1:10" x14ac:dyDescent="0.25">
      <c r="A120" s="78"/>
      <c r="B120" s="102" t="s">
        <v>150</v>
      </c>
      <c r="C120" s="71"/>
      <c r="D120" s="71"/>
      <c r="E120" s="71"/>
      <c r="F120" s="71"/>
      <c r="G120" s="71"/>
      <c r="H120" s="80"/>
      <c r="I120" s="82"/>
      <c r="J120" s="81"/>
    </row>
    <row r="121" spans="1:10" ht="60" x14ac:dyDescent="0.25">
      <c r="A121" s="78">
        <v>49</v>
      </c>
      <c r="B121" s="83" t="s">
        <v>151</v>
      </c>
      <c r="C121" s="82"/>
      <c r="D121" s="82"/>
      <c r="E121" s="82"/>
      <c r="F121" s="82"/>
      <c r="G121" s="82"/>
      <c r="H121" s="80">
        <v>8</v>
      </c>
      <c r="I121" s="82" t="s">
        <v>4</v>
      </c>
      <c r="J121" s="101"/>
    </row>
    <row r="122" spans="1:10" ht="72" x14ac:dyDescent="0.25">
      <c r="A122" s="78">
        <v>50</v>
      </c>
      <c r="B122" s="83" t="s">
        <v>152</v>
      </c>
      <c r="C122" s="71"/>
      <c r="D122" s="71"/>
      <c r="E122" s="71"/>
      <c r="F122" s="71"/>
      <c r="G122" s="71"/>
      <c r="H122" s="80">
        <v>8</v>
      </c>
      <c r="I122" s="82" t="s">
        <v>4</v>
      </c>
      <c r="J122" s="101"/>
    </row>
    <row r="123" spans="1:10" ht="72" x14ac:dyDescent="0.25">
      <c r="A123" s="78">
        <v>51</v>
      </c>
      <c r="B123" s="83" t="s">
        <v>153</v>
      </c>
      <c r="C123" s="71"/>
      <c r="D123" s="71"/>
      <c r="E123" s="71"/>
      <c r="F123" s="71"/>
      <c r="G123" s="71"/>
      <c r="H123" s="80">
        <v>5</v>
      </c>
      <c r="I123" s="82" t="s">
        <v>4</v>
      </c>
      <c r="J123" s="101"/>
    </row>
    <row r="124" spans="1:10" ht="72" x14ac:dyDescent="0.25">
      <c r="A124" s="78">
        <v>52</v>
      </c>
      <c r="B124" s="54" t="s">
        <v>154</v>
      </c>
      <c r="C124" s="71"/>
      <c r="D124" s="71"/>
      <c r="E124" s="71"/>
      <c r="F124" s="71"/>
      <c r="G124" s="71"/>
      <c r="H124" s="80">
        <v>3.6</v>
      </c>
      <c r="I124" s="82" t="s">
        <v>83</v>
      </c>
      <c r="J124" s="101"/>
    </row>
    <row r="125" spans="1:10" ht="60" x14ac:dyDescent="0.25">
      <c r="A125" s="78">
        <v>53</v>
      </c>
      <c r="B125" s="54" t="s">
        <v>9</v>
      </c>
      <c r="C125" s="71"/>
      <c r="D125" s="71"/>
      <c r="E125" s="71"/>
      <c r="F125" s="71"/>
      <c r="G125" s="71"/>
      <c r="H125" s="80">
        <v>5</v>
      </c>
      <c r="I125" s="82" t="s">
        <v>4</v>
      </c>
      <c r="J125" s="101"/>
    </row>
    <row r="126" spans="1:10" ht="60" x14ac:dyDescent="0.25">
      <c r="A126" s="78">
        <v>54</v>
      </c>
      <c r="B126" s="83" t="s">
        <v>155</v>
      </c>
      <c r="C126" s="71"/>
      <c r="D126" s="71"/>
      <c r="E126" s="71"/>
      <c r="F126" s="71"/>
      <c r="G126" s="71"/>
      <c r="H126" s="80">
        <v>8</v>
      </c>
      <c r="I126" s="82" t="s">
        <v>77</v>
      </c>
      <c r="J126" s="101"/>
    </row>
    <row r="127" spans="1:10" ht="60" x14ac:dyDescent="0.25">
      <c r="A127" s="78">
        <v>55</v>
      </c>
      <c r="B127" s="83" t="s">
        <v>156</v>
      </c>
      <c r="C127" s="71"/>
      <c r="D127" s="71"/>
      <c r="E127" s="71"/>
      <c r="F127" s="71"/>
      <c r="G127" s="71"/>
      <c r="H127" s="80">
        <v>14</v>
      </c>
      <c r="I127" s="82" t="s">
        <v>4</v>
      </c>
      <c r="J127" s="101"/>
    </row>
    <row r="128" spans="1:10" ht="48" x14ac:dyDescent="0.25">
      <c r="A128" s="78">
        <v>56</v>
      </c>
      <c r="B128" s="83" t="s">
        <v>157</v>
      </c>
      <c r="C128" s="71"/>
      <c r="D128" s="71"/>
      <c r="E128" s="71"/>
      <c r="F128" s="71"/>
      <c r="G128" s="71"/>
      <c r="H128" s="80">
        <v>10</v>
      </c>
      <c r="I128" s="82" t="s">
        <v>4</v>
      </c>
      <c r="J128" s="101"/>
    </row>
    <row r="129" spans="1:10" ht="96" x14ac:dyDescent="0.25">
      <c r="A129" s="78">
        <v>57</v>
      </c>
      <c r="B129" s="83" t="s">
        <v>158</v>
      </c>
      <c r="C129" s="82"/>
      <c r="D129" s="82"/>
      <c r="E129" s="82"/>
      <c r="F129" s="82"/>
      <c r="G129" s="82"/>
      <c r="H129" s="80">
        <v>10</v>
      </c>
      <c r="I129" s="82" t="s">
        <v>4</v>
      </c>
      <c r="J129" s="101"/>
    </row>
    <row r="130" spans="1:10" ht="36" x14ac:dyDescent="0.25">
      <c r="A130" s="78">
        <v>58</v>
      </c>
      <c r="B130" s="54" t="s">
        <v>159</v>
      </c>
      <c r="C130" s="71"/>
      <c r="D130" s="71"/>
      <c r="E130" s="71"/>
      <c r="F130" s="71"/>
      <c r="G130" s="71"/>
      <c r="H130" s="80">
        <v>10</v>
      </c>
      <c r="I130" s="82" t="s">
        <v>4</v>
      </c>
      <c r="J130" s="101"/>
    </row>
    <row r="131" spans="1:10" ht="60" x14ac:dyDescent="0.25">
      <c r="A131" s="78">
        <v>59</v>
      </c>
      <c r="B131" s="83" t="s">
        <v>160</v>
      </c>
      <c r="C131" s="71"/>
      <c r="D131" s="71"/>
      <c r="E131" s="71"/>
      <c r="F131" s="71"/>
      <c r="G131" s="71"/>
      <c r="H131" s="80">
        <v>10</v>
      </c>
      <c r="I131" s="82" t="s">
        <v>4</v>
      </c>
      <c r="J131" s="101"/>
    </row>
    <row r="132" spans="1:10" ht="60" x14ac:dyDescent="0.25">
      <c r="A132" s="78">
        <v>60</v>
      </c>
      <c r="B132" s="83" t="s">
        <v>161</v>
      </c>
      <c r="C132" s="71"/>
      <c r="D132" s="71"/>
      <c r="E132" s="71"/>
      <c r="F132" s="71"/>
      <c r="G132" s="71"/>
      <c r="H132" s="80">
        <v>8</v>
      </c>
      <c r="I132" s="82" t="s">
        <v>4</v>
      </c>
      <c r="J132" s="101"/>
    </row>
    <row r="133" spans="1:10" ht="48" x14ac:dyDescent="0.25">
      <c r="A133" s="78">
        <v>61</v>
      </c>
      <c r="B133" s="83" t="s">
        <v>162</v>
      </c>
      <c r="C133" s="71"/>
      <c r="D133" s="71"/>
      <c r="E133" s="71"/>
      <c r="F133" s="71"/>
      <c r="G133" s="71"/>
      <c r="H133" s="80">
        <v>8</v>
      </c>
      <c r="I133" s="82" t="s">
        <v>4</v>
      </c>
      <c r="J133" s="101"/>
    </row>
    <row r="134" spans="1:10" ht="48" x14ac:dyDescent="0.25">
      <c r="A134" s="78">
        <v>62</v>
      </c>
      <c r="B134" s="83" t="s">
        <v>163</v>
      </c>
      <c r="C134" s="71"/>
      <c r="D134" s="71"/>
      <c r="E134" s="71"/>
      <c r="F134" s="71"/>
      <c r="G134" s="71"/>
      <c r="H134" s="80">
        <v>15</v>
      </c>
      <c r="I134" s="82" t="s">
        <v>4</v>
      </c>
      <c r="J134" s="101"/>
    </row>
    <row r="135" spans="1:10" ht="60" x14ac:dyDescent="0.25">
      <c r="A135" s="78">
        <v>63</v>
      </c>
      <c r="B135" s="83" t="s">
        <v>164</v>
      </c>
      <c r="C135" s="71"/>
      <c r="D135" s="71"/>
      <c r="E135" s="71"/>
      <c r="F135" s="71"/>
      <c r="G135" s="71"/>
      <c r="H135" s="80">
        <v>15</v>
      </c>
      <c r="I135" s="82" t="s">
        <v>4</v>
      </c>
      <c r="J135" s="101"/>
    </row>
    <row r="136" spans="1:10" ht="48" x14ac:dyDescent="0.25">
      <c r="A136" s="78">
        <v>64</v>
      </c>
      <c r="B136" s="83" t="s">
        <v>165</v>
      </c>
      <c r="C136" s="82"/>
      <c r="D136" s="82"/>
      <c r="E136" s="82"/>
      <c r="F136" s="82"/>
      <c r="G136" s="82"/>
      <c r="H136" s="80">
        <v>8</v>
      </c>
      <c r="I136" s="82" t="s">
        <v>4</v>
      </c>
      <c r="J136" s="101"/>
    </row>
    <row r="137" spans="1:10" ht="84" x14ac:dyDescent="0.25">
      <c r="A137" s="78">
        <v>65</v>
      </c>
      <c r="B137" s="83" t="s">
        <v>166</v>
      </c>
      <c r="C137" s="71"/>
      <c r="D137" s="71"/>
      <c r="E137" s="71"/>
      <c r="F137" s="71"/>
      <c r="G137" s="71"/>
      <c r="H137" s="80">
        <v>8</v>
      </c>
      <c r="I137" s="82" t="s">
        <v>4</v>
      </c>
      <c r="J137" s="101"/>
    </row>
    <row r="138" spans="1:10" ht="240" x14ac:dyDescent="0.25">
      <c r="A138" s="78">
        <v>66</v>
      </c>
      <c r="B138" s="83" t="s">
        <v>167</v>
      </c>
      <c r="C138" s="71"/>
      <c r="D138" s="71"/>
      <c r="E138" s="71"/>
      <c r="F138" s="71"/>
      <c r="G138" s="71"/>
      <c r="H138" s="80">
        <v>45</v>
      </c>
      <c r="I138" s="82" t="s">
        <v>78</v>
      </c>
      <c r="J138" s="101"/>
    </row>
    <row r="139" spans="1:10" ht="24" x14ac:dyDescent="0.25">
      <c r="A139" s="78">
        <v>67</v>
      </c>
      <c r="B139" s="83" t="s">
        <v>168</v>
      </c>
      <c r="C139" s="71"/>
      <c r="D139" s="71"/>
      <c r="E139" s="71"/>
      <c r="F139" s="71"/>
      <c r="G139" s="71"/>
      <c r="H139" s="80">
        <v>20</v>
      </c>
      <c r="I139" s="82" t="s">
        <v>78</v>
      </c>
      <c r="J139" s="101"/>
    </row>
    <row r="140" spans="1:10" ht="24" x14ac:dyDescent="0.25">
      <c r="A140" s="78">
        <v>68</v>
      </c>
      <c r="B140" s="83" t="s">
        <v>169</v>
      </c>
      <c r="C140" s="71"/>
      <c r="D140" s="71"/>
      <c r="E140" s="71"/>
      <c r="F140" s="71"/>
      <c r="G140" s="71"/>
      <c r="H140" s="80">
        <v>20</v>
      </c>
      <c r="I140" s="82" t="s">
        <v>78</v>
      </c>
      <c r="J140" s="101"/>
    </row>
    <row r="141" spans="1:10" ht="48" x14ac:dyDescent="0.25">
      <c r="A141" s="78">
        <v>69</v>
      </c>
      <c r="B141" s="83" t="s">
        <v>170</v>
      </c>
      <c r="C141" s="71"/>
      <c r="D141" s="71"/>
      <c r="E141" s="71"/>
      <c r="F141" s="71"/>
      <c r="G141" s="71"/>
      <c r="H141" s="80">
        <v>4</v>
      </c>
      <c r="I141" s="82" t="s">
        <v>4</v>
      </c>
      <c r="J141" s="101"/>
    </row>
    <row r="142" spans="1:10" ht="48" x14ac:dyDescent="0.25">
      <c r="A142" s="78">
        <v>70</v>
      </c>
      <c r="B142" s="83" t="s">
        <v>171</v>
      </c>
      <c r="C142" s="71"/>
      <c r="D142" s="71"/>
      <c r="E142" s="71"/>
      <c r="F142" s="71"/>
      <c r="G142" s="71"/>
      <c r="H142" s="80">
        <v>2</v>
      </c>
      <c r="I142" s="82" t="s">
        <v>4</v>
      </c>
      <c r="J142" s="101"/>
    </row>
    <row r="143" spans="1:10" ht="48" x14ac:dyDescent="0.25">
      <c r="A143" s="78">
        <v>71</v>
      </c>
      <c r="B143" s="83" t="s">
        <v>172</v>
      </c>
      <c r="C143" s="71"/>
      <c r="D143" s="71"/>
      <c r="E143" s="71"/>
      <c r="F143" s="71"/>
      <c r="G143" s="71"/>
      <c r="H143" s="80">
        <v>2</v>
      </c>
      <c r="I143" s="82" t="s">
        <v>4</v>
      </c>
      <c r="J143" s="101"/>
    </row>
    <row r="144" spans="1:10" ht="36" x14ac:dyDescent="0.25">
      <c r="A144" s="78">
        <v>72</v>
      </c>
      <c r="B144" s="83" t="s">
        <v>173</v>
      </c>
      <c r="C144" s="71"/>
      <c r="D144" s="71"/>
      <c r="E144" s="71"/>
      <c r="F144" s="71"/>
      <c r="G144" s="71"/>
      <c r="H144" s="80">
        <v>4</v>
      </c>
      <c r="I144" s="82" t="s">
        <v>4</v>
      </c>
      <c r="J144" s="101"/>
    </row>
    <row r="145" spans="1:10" ht="48" x14ac:dyDescent="0.25">
      <c r="A145" s="78">
        <v>73</v>
      </c>
      <c r="B145" s="83" t="s">
        <v>174</v>
      </c>
      <c r="C145" s="71"/>
      <c r="D145" s="71"/>
      <c r="E145" s="71"/>
      <c r="F145" s="71"/>
      <c r="G145" s="71"/>
      <c r="H145" s="80">
        <v>50</v>
      </c>
      <c r="I145" s="82" t="s">
        <v>78</v>
      </c>
      <c r="J145" s="101"/>
    </row>
    <row r="146" spans="1:10" ht="24" x14ac:dyDescent="0.25">
      <c r="A146" s="78">
        <v>74</v>
      </c>
      <c r="B146" s="54" t="s">
        <v>108</v>
      </c>
      <c r="C146" s="71"/>
      <c r="D146" s="71"/>
      <c r="E146" s="71"/>
      <c r="F146" s="71"/>
      <c r="G146" s="71"/>
      <c r="H146" s="80">
        <v>16</v>
      </c>
      <c r="I146" s="82" t="s">
        <v>4</v>
      </c>
      <c r="J146" s="101"/>
    </row>
    <row r="147" spans="1:10" x14ac:dyDescent="0.25">
      <c r="A147" s="78">
        <v>75</v>
      </c>
      <c r="B147" s="83" t="s">
        <v>109</v>
      </c>
      <c r="C147" s="82"/>
      <c r="D147" s="82"/>
      <c r="E147" s="82"/>
      <c r="F147" s="82"/>
      <c r="G147" s="82"/>
      <c r="H147" s="80">
        <v>20</v>
      </c>
      <c r="I147" s="82" t="s">
        <v>4</v>
      </c>
      <c r="J147" s="101"/>
    </row>
    <row r="148" spans="1:10" x14ac:dyDescent="0.25">
      <c r="A148" s="78">
        <v>76</v>
      </c>
      <c r="B148" s="83" t="s">
        <v>110</v>
      </c>
      <c r="C148" s="82"/>
      <c r="D148" s="82"/>
      <c r="E148" s="82"/>
      <c r="F148" s="82"/>
      <c r="G148" s="82"/>
      <c r="H148" s="80">
        <v>10</v>
      </c>
      <c r="I148" s="82" t="s">
        <v>4</v>
      </c>
      <c r="J148" s="101"/>
    </row>
    <row r="149" spans="1:10" x14ac:dyDescent="0.25">
      <c r="A149" s="78">
        <v>77</v>
      </c>
      <c r="B149" s="83" t="s">
        <v>111</v>
      </c>
      <c r="C149" s="82"/>
      <c r="D149" s="82"/>
      <c r="E149" s="82"/>
      <c r="F149" s="82"/>
      <c r="G149" s="82"/>
      <c r="H149" s="80">
        <v>10</v>
      </c>
      <c r="I149" s="82" t="s">
        <v>4</v>
      </c>
      <c r="J149" s="101"/>
    </row>
    <row r="150" spans="1:10" x14ac:dyDescent="0.25">
      <c r="A150" s="78">
        <v>78</v>
      </c>
      <c r="B150" s="83" t="s">
        <v>112</v>
      </c>
      <c r="C150" s="82"/>
      <c r="D150" s="82"/>
      <c r="E150" s="82"/>
      <c r="F150" s="82"/>
      <c r="G150" s="82"/>
      <c r="H150" s="80">
        <v>7</v>
      </c>
      <c r="I150" s="82" t="s">
        <v>4</v>
      </c>
      <c r="J150" s="101"/>
    </row>
    <row r="151" spans="1:10" x14ac:dyDescent="0.25">
      <c r="A151" s="78">
        <v>79</v>
      </c>
      <c r="B151" s="83" t="s">
        <v>113</v>
      </c>
      <c r="C151" s="82"/>
      <c r="D151" s="82"/>
      <c r="E151" s="82"/>
      <c r="F151" s="82"/>
      <c r="G151" s="82"/>
      <c r="H151" s="80">
        <v>30</v>
      </c>
      <c r="I151" s="82" t="s">
        <v>4</v>
      </c>
      <c r="J151" s="101"/>
    </row>
    <row r="152" spans="1:10" ht="24" x14ac:dyDescent="0.25">
      <c r="A152" s="78">
        <v>80</v>
      </c>
      <c r="B152" s="83" t="s">
        <v>114</v>
      </c>
      <c r="C152" s="82"/>
      <c r="D152" s="82"/>
      <c r="E152" s="82"/>
      <c r="F152" s="82"/>
      <c r="G152" s="82"/>
      <c r="H152" s="80">
        <v>10</v>
      </c>
      <c r="I152" s="82" t="s">
        <v>4</v>
      </c>
      <c r="J152" s="101"/>
    </row>
    <row r="153" spans="1:10" x14ac:dyDescent="0.25">
      <c r="A153" s="78">
        <v>81</v>
      </c>
      <c r="B153" s="83" t="s">
        <v>115</v>
      </c>
      <c r="C153" s="82"/>
      <c r="D153" s="82"/>
      <c r="E153" s="82"/>
      <c r="F153" s="82"/>
      <c r="G153" s="82"/>
      <c r="H153" s="80">
        <v>14</v>
      </c>
      <c r="I153" s="82" t="s">
        <v>4</v>
      </c>
      <c r="J153" s="101"/>
    </row>
    <row r="154" spans="1:10" x14ac:dyDescent="0.25">
      <c r="A154" s="78">
        <v>82</v>
      </c>
      <c r="B154" s="83" t="s">
        <v>116</v>
      </c>
      <c r="C154" s="82"/>
      <c r="D154" s="82"/>
      <c r="E154" s="82"/>
      <c r="F154" s="82"/>
      <c r="G154" s="82"/>
      <c r="H154" s="80">
        <v>30</v>
      </c>
      <c r="I154" s="82" t="s">
        <v>4</v>
      </c>
      <c r="J154" s="101"/>
    </row>
    <row r="155" spans="1:10" x14ac:dyDescent="0.25">
      <c r="A155" s="78">
        <v>83</v>
      </c>
      <c r="B155" s="83" t="s">
        <v>117</v>
      </c>
      <c r="C155" s="82"/>
      <c r="D155" s="82"/>
      <c r="E155" s="82"/>
      <c r="F155" s="82"/>
      <c r="G155" s="82"/>
      <c r="H155" s="80">
        <v>1</v>
      </c>
      <c r="I155" s="82" t="s">
        <v>118</v>
      </c>
      <c r="J155" s="101"/>
    </row>
    <row r="156" spans="1:10" x14ac:dyDescent="0.25">
      <c r="A156" s="78">
        <v>84</v>
      </c>
      <c r="B156" s="83" t="s">
        <v>119</v>
      </c>
      <c r="C156" s="82"/>
      <c r="D156" s="82"/>
      <c r="E156" s="82"/>
      <c r="F156" s="82"/>
      <c r="G156" s="82"/>
      <c r="H156" s="80">
        <v>1</v>
      </c>
      <c r="I156" s="82" t="s">
        <v>120</v>
      </c>
      <c r="J156" s="101"/>
    </row>
    <row r="157" spans="1:10" ht="72" x14ac:dyDescent="0.25">
      <c r="A157" s="78">
        <v>85</v>
      </c>
      <c r="B157" s="83" t="s">
        <v>175</v>
      </c>
      <c r="C157" s="71"/>
      <c r="D157" s="71"/>
      <c r="E157" s="71"/>
      <c r="F157" s="71"/>
      <c r="G157" s="71"/>
      <c r="H157" s="80">
        <v>50</v>
      </c>
      <c r="I157" s="82" t="s">
        <v>78</v>
      </c>
      <c r="J157" s="101"/>
    </row>
    <row r="158" spans="1:10" ht="120" x14ac:dyDescent="0.25">
      <c r="A158" s="78">
        <v>86</v>
      </c>
      <c r="B158" s="83" t="s">
        <v>176</v>
      </c>
      <c r="C158" s="71"/>
      <c r="D158" s="71"/>
      <c r="E158" s="71"/>
      <c r="F158" s="71"/>
      <c r="G158" s="71"/>
      <c r="H158" s="80">
        <v>30</v>
      </c>
      <c r="I158" s="82" t="s">
        <v>78</v>
      </c>
      <c r="J158" s="101"/>
    </row>
    <row r="159" spans="1:10" x14ac:dyDescent="0.25">
      <c r="A159" s="78">
        <v>87</v>
      </c>
      <c r="B159" s="83" t="s">
        <v>121</v>
      </c>
      <c r="C159" s="82"/>
      <c r="D159" s="82"/>
      <c r="E159" s="82"/>
      <c r="F159" s="82"/>
      <c r="G159" s="82"/>
      <c r="H159" s="80">
        <v>6</v>
      </c>
      <c r="I159" s="82" t="s">
        <v>78</v>
      </c>
      <c r="J159" s="101"/>
    </row>
    <row r="160" spans="1:10" x14ac:dyDescent="0.25">
      <c r="A160" s="78">
        <v>88</v>
      </c>
      <c r="B160" s="83" t="s">
        <v>122</v>
      </c>
      <c r="C160" s="82"/>
      <c r="D160" s="82"/>
      <c r="E160" s="82"/>
      <c r="F160" s="82"/>
      <c r="G160" s="82"/>
      <c r="H160" s="80">
        <v>2</v>
      </c>
      <c r="I160" s="82" t="s">
        <v>78</v>
      </c>
      <c r="J160" s="101"/>
    </row>
    <row r="161" spans="1:10" ht="276" x14ac:dyDescent="0.25">
      <c r="A161" s="78">
        <v>89</v>
      </c>
      <c r="B161" s="83" t="s">
        <v>177</v>
      </c>
      <c r="C161" s="71"/>
      <c r="D161" s="71"/>
      <c r="E161" s="71"/>
      <c r="F161" s="71"/>
      <c r="G161" s="71"/>
      <c r="H161" s="80">
        <v>7</v>
      </c>
      <c r="I161" s="82" t="s">
        <v>4</v>
      </c>
      <c r="J161" s="101"/>
    </row>
    <row r="162" spans="1:10" ht="336" x14ac:dyDescent="0.25">
      <c r="A162" s="78">
        <v>90</v>
      </c>
      <c r="B162" s="83" t="s">
        <v>178</v>
      </c>
      <c r="C162" s="71"/>
      <c r="D162" s="71"/>
      <c r="E162" s="71"/>
      <c r="F162" s="71"/>
      <c r="G162" s="71"/>
      <c r="H162" s="80">
        <v>1</v>
      </c>
      <c r="I162" s="82" t="s">
        <v>4</v>
      </c>
      <c r="J162" s="101"/>
    </row>
    <row r="163" spans="1:10" ht="312" x14ac:dyDescent="0.25">
      <c r="A163" s="78">
        <v>91</v>
      </c>
      <c r="B163" s="83" t="s">
        <v>179</v>
      </c>
      <c r="C163" s="71"/>
      <c r="D163" s="71"/>
      <c r="E163" s="71"/>
      <c r="F163" s="71"/>
      <c r="G163" s="71"/>
      <c r="H163" s="80">
        <v>1</v>
      </c>
      <c r="I163" s="82" t="s">
        <v>4</v>
      </c>
      <c r="J163" s="101"/>
    </row>
    <row r="164" spans="1:10" ht="60" x14ac:dyDescent="0.25">
      <c r="A164" s="78">
        <v>92</v>
      </c>
      <c r="B164" s="83" t="s">
        <v>180</v>
      </c>
      <c r="C164" s="71"/>
      <c r="D164" s="71"/>
      <c r="E164" s="71"/>
      <c r="F164" s="71"/>
      <c r="G164" s="71"/>
      <c r="H164" s="80">
        <v>16</v>
      </c>
      <c r="I164" s="82" t="s">
        <v>4</v>
      </c>
      <c r="J164" s="101"/>
    </row>
    <row r="165" spans="1:10" ht="60" x14ac:dyDescent="0.25">
      <c r="A165" s="78">
        <v>93</v>
      </c>
      <c r="B165" s="83" t="s">
        <v>183</v>
      </c>
      <c r="C165" s="71"/>
      <c r="D165" s="71"/>
      <c r="E165" s="71"/>
      <c r="F165" s="71"/>
      <c r="G165" s="71"/>
      <c r="H165" s="80">
        <v>6</v>
      </c>
      <c r="I165" s="82" t="s">
        <v>4</v>
      </c>
      <c r="J165" s="101"/>
    </row>
    <row r="166" spans="1:10" ht="36" x14ac:dyDescent="0.25">
      <c r="A166" s="78">
        <v>94</v>
      </c>
      <c r="B166" s="83" t="s">
        <v>181</v>
      </c>
      <c r="C166" s="71"/>
      <c r="D166" s="71"/>
      <c r="E166" s="71"/>
      <c r="F166" s="71"/>
      <c r="G166" s="71"/>
      <c r="H166" s="80">
        <v>10</v>
      </c>
      <c r="I166" s="82" t="s">
        <v>4</v>
      </c>
      <c r="J166" s="101"/>
    </row>
    <row r="167" spans="1:10" ht="60" x14ac:dyDescent="0.25">
      <c r="A167" s="78">
        <v>95</v>
      </c>
      <c r="B167" s="83" t="s">
        <v>182</v>
      </c>
      <c r="C167" s="71"/>
      <c r="D167" s="71"/>
      <c r="E167" s="71"/>
      <c r="F167" s="71"/>
      <c r="G167" s="71"/>
      <c r="H167" s="80">
        <v>5</v>
      </c>
      <c r="I167" s="82" t="s">
        <v>4</v>
      </c>
      <c r="J167" s="101"/>
    </row>
    <row r="168" spans="1:10" x14ac:dyDescent="0.25">
      <c r="A168" s="101"/>
    </row>
    <row r="169" spans="1:10" x14ac:dyDescent="0.25">
      <c r="A169" s="101"/>
    </row>
    <row r="174" spans="1:10" ht="15" customHeight="1" x14ac:dyDescent="0.25"/>
    <row r="176" spans="1:10" ht="15" customHeight="1" x14ac:dyDescent="0.25"/>
  </sheetData>
  <mergeCells count="2">
    <mergeCell ref="A1:K1"/>
    <mergeCell ref="A2:I2"/>
  </mergeCells>
  <pageMargins left="0.7" right="0.7" top="0.75" bottom="0.75" header="0.3" footer="0.3"/>
  <pageSetup scale="70" orientation="portrait" horizontalDpi="0" verticalDpi="0" r:id="rId1"/>
  <rowBreaks count="2" manualBreakCount="2">
    <brk id="90" max="12" man="1"/>
    <brk id="153" max="12" man="1"/>
  </rowBreaks>
  <colBreaks count="1" manualBreakCount="1">
    <brk id="13" max="1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abSelected="1" zoomScaleNormal="100" workbookViewId="0">
      <selection sqref="A1:F1"/>
    </sheetView>
  </sheetViews>
  <sheetFormatPr defaultRowHeight="15" x14ac:dyDescent="0.25"/>
  <cols>
    <col min="1" max="1" width="6.28515625" customWidth="1"/>
    <col min="2" max="2" width="45.7109375" customWidth="1"/>
    <col min="5" max="5" width="8.5703125" customWidth="1"/>
    <col min="6" max="6" width="10.42578125" customWidth="1"/>
  </cols>
  <sheetData>
    <row r="1" spans="1:7" ht="62.25" customHeight="1" x14ac:dyDescent="0.25">
      <c r="A1" s="123" t="s">
        <v>261</v>
      </c>
      <c r="B1" s="123"/>
      <c r="C1" s="123"/>
      <c r="D1" s="123"/>
      <c r="E1" s="123"/>
      <c r="F1" s="123"/>
    </row>
    <row r="2" spans="1:7" ht="48.75" customHeight="1" x14ac:dyDescent="0.25">
      <c r="A2" s="132" t="s">
        <v>63</v>
      </c>
      <c r="B2" s="133"/>
      <c r="C2" s="133"/>
      <c r="D2" s="133"/>
      <c r="E2" s="133"/>
      <c r="F2" s="134"/>
    </row>
    <row r="3" spans="1:7" x14ac:dyDescent="0.25">
      <c r="A3" s="56" t="s">
        <v>0</v>
      </c>
      <c r="B3" s="57" t="s">
        <v>16</v>
      </c>
      <c r="C3" s="57" t="s">
        <v>17</v>
      </c>
      <c r="D3" s="57" t="s">
        <v>18</v>
      </c>
      <c r="E3" s="57" t="s">
        <v>19</v>
      </c>
      <c r="F3" s="57" t="s">
        <v>20</v>
      </c>
      <c r="G3" s="53"/>
    </row>
    <row r="4" spans="1:7" ht="108" x14ac:dyDescent="0.25">
      <c r="A4" s="4">
        <v>1</v>
      </c>
      <c r="B4" s="54" t="s">
        <v>184</v>
      </c>
      <c r="C4" s="5">
        <v>24.835999999999999</v>
      </c>
      <c r="D4" s="138">
        <v>119.27</v>
      </c>
      <c r="E4" s="139" t="s">
        <v>55</v>
      </c>
      <c r="F4" s="6">
        <f>C4*D4</f>
        <v>2962.1897199999999</v>
      </c>
    </row>
    <row r="5" spans="1:7" ht="84" x14ac:dyDescent="0.25">
      <c r="A5" s="4">
        <f>A4+1</f>
        <v>2</v>
      </c>
      <c r="B5" s="7" t="s">
        <v>185</v>
      </c>
      <c r="C5" s="5">
        <v>8.2799999999999994</v>
      </c>
      <c r="D5" s="140">
        <v>77.540000000000006</v>
      </c>
      <c r="E5" s="141" t="s">
        <v>55</v>
      </c>
      <c r="F5" s="6">
        <f t="shared" ref="F5:F68" si="0">C5*D5</f>
        <v>642.03120000000001</v>
      </c>
    </row>
    <row r="6" spans="1:7" ht="84" x14ac:dyDescent="0.25">
      <c r="A6" s="4">
        <f t="shared" ref="A6:A30" si="1">A5+1</f>
        <v>3</v>
      </c>
      <c r="B6" s="7" t="s">
        <v>186</v>
      </c>
      <c r="C6" s="5">
        <v>18.638999999999999</v>
      </c>
      <c r="D6" s="140">
        <v>572.54999999999995</v>
      </c>
      <c r="E6" s="141" t="s">
        <v>55</v>
      </c>
      <c r="F6" s="6">
        <f t="shared" si="0"/>
        <v>10671.75945</v>
      </c>
    </row>
    <row r="7" spans="1:7" ht="48" x14ac:dyDescent="0.25">
      <c r="A7" s="4">
        <f t="shared" si="1"/>
        <v>4</v>
      </c>
      <c r="B7" s="54" t="s">
        <v>187</v>
      </c>
      <c r="C7" s="6">
        <v>96.63</v>
      </c>
      <c r="D7" s="140">
        <v>266</v>
      </c>
      <c r="E7" s="141" t="s">
        <v>56</v>
      </c>
      <c r="F7" s="6">
        <f t="shared" si="0"/>
        <v>25703.579999999998</v>
      </c>
    </row>
    <row r="8" spans="1:7" ht="72" x14ac:dyDescent="0.25">
      <c r="A8" s="4">
        <f t="shared" si="1"/>
        <v>5</v>
      </c>
      <c r="B8" s="7" t="s">
        <v>188</v>
      </c>
      <c r="C8" s="5">
        <v>18.047999999999998</v>
      </c>
      <c r="D8" s="140">
        <v>4846.4799999999996</v>
      </c>
      <c r="E8" s="141" t="s">
        <v>55</v>
      </c>
      <c r="F8" s="6">
        <f t="shared" si="0"/>
        <v>87469.271039999978</v>
      </c>
    </row>
    <row r="9" spans="1:7" ht="60" x14ac:dyDescent="0.25">
      <c r="A9" s="4">
        <f t="shared" si="1"/>
        <v>6</v>
      </c>
      <c r="B9" s="54" t="s">
        <v>189</v>
      </c>
      <c r="C9" s="5">
        <v>9.6300000000000008</v>
      </c>
      <c r="D9" s="140">
        <v>4031</v>
      </c>
      <c r="E9" s="141" t="s">
        <v>82</v>
      </c>
      <c r="F9" s="6">
        <f t="shared" si="0"/>
        <v>38818.530000000006</v>
      </c>
    </row>
    <row r="10" spans="1:7" ht="180" x14ac:dyDescent="0.25">
      <c r="A10" s="4">
        <f t="shared" si="1"/>
        <v>7</v>
      </c>
      <c r="B10" s="54" t="s">
        <v>190</v>
      </c>
      <c r="C10" s="5">
        <v>9.51</v>
      </c>
      <c r="D10" s="140">
        <v>169.16</v>
      </c>
      <c r="E10" s="141" t="s">
        <v>56</v>
      </c>
      <c r="F10" s="6">
        <f t="shared" si="0"/>
        <v>1608.7115999999999</v>
      </c>
    </row>
    <row r="11" spans="1:7" ht="48" x14ac:dyDescent="0.25">
      <c r="A11" s="4">
        <f t="shared" si="1"/>
        <v>8</v>
      </c>
      <c r="B11" s="54" t="s">
        <v>191</v>
      </c>
      <c r="C11" s="5">
        <v>143.69999999999999</v>
      </c>
      <c r="D11" s="140">
        <v>584.53</v>
      </c>
      <c r="E11" s="141" t="s">
        <v>56</v>
      </c>
      <c r="F11" s="6">
        <f t="shared" si="0"/>
        <v>83996.960999999996</v>
      </c>
    </row>
    <row r="12" spans="1:7" ht="48" x14ac:dyDescent="0.25">
      <c r="A12" s="4">
        <f t="shared" si="1"/>
        <v>9</v>
      </c>
      <c r="B12" s="54" t="s">
        <v>91</v>
      </c>
      <c r="C12" s="6">
        <v>57.35</v>
      </c>
      <c r="D12" s="140">
        <v>24</v>
      </c>
      <c r="E12" s="141" t="s">
        <v>56</v>
      </c>
      <c r="F12" s="6">
        <f t="shared" si="0"/>
        <v>1376.4</v>
      </c>
    </row>
    <row r="13" spans="1:7" ht="120" x14ac:dyDescent="0.25">
      <c r="A13" s="4">
        <f t="shared" si="1"/>
        <v>10</v>
      </c>
      <c r="B13" s="7" t="s">
        <v>192</v>
      </c>
      <c r="C13" s="5">
        <v>35.07</v>
      </c>
      <c r="D13" s="140">
        <v>205</v>
      </c>
      <c r="E13" s="141" t="s">
        <v>56</v>
      </c>
      <c r="F13" s="6">
        <f t="shared" si="0"/>
        <v>7189.35</v>
      </c>
    </row>
    <row r="14" spans="1:7" ht="120" x14ac:dyDescent="0.25">
      <c r="A14" s="4">
        <f t="shared" si="1"/>
        <v>11</v>
      </c>
      <c r="B14" s="7" t="s">
        <v>193</v>
      </c>
      <c r="C14" s="5">
        <v>150.94999999999999</v>
      </c>
      <c r="D14" s="140">
        <v>328</v>
      </c>
      <c r="E14" s="141" t="s">
        <v>56</v>
      </c>
      <c r="F14" s="6">
        <f t="shared" si="0"/>
        <v>49511.6</v>
      </c>
    </row>
    <row r="15" spans="1:7" ht="156" x14ac:dyDescent="0.25">
      <c r="A15" s="4">
        <f t="shared" si="1"/>
        <v>12</v>
      </c>
      <c r="B15" s="7" t="s">
        <v>194</v>
      </c>
      <c r="C15" s="6">
        <v>57.35</v>
      </c>
      <c r="D15" s="140">
        <v>240.01</v>
      </c>
      <c r="E15" s="141" t="s">
        <v>56</v>
      </c>
      <c r="F15" s="6">
        <f t="shared" si="0"/>
        <v>13764.5735</v>
      </c>
    </row>
    <row r="16" spans="1:7" ht="156" x14ac:dyDescent="0.25">
      <c r="A16" s="4">
        <f t="shared" si="1"/>
        <v>13</v>
      </c>
      <c r="B16" s="7" t="s">
        <v>195</v>
      </c>
      <c r="C16" s="5">
        <v>1.724</v>
      </c>
      <c r="D16" s="142">
        <v>54439.07</v>
      </c>
      <c r="E16" s="141" t="s">
        <v>78</v>
      </c>
      <c r="F16" s="6">
        <f t="shared" si="0"/>
        <v>93852.956680000003</v>
      </c>
    </row>
    <row r="17" spans="1:6" ht="120" x14ac:dyDescent="0.25">
      <c r="A17" s="4">
        <f t="shared" si="1"/>
        <v>14</v>
      </c>
      <c r="B17" s="7" t="s">
        <v>196</v>
      </c>
      <c r="C17" s="6">
        <v>4.2</v>
      </c>
      <c r="D17" s="140">
        <v>4330</v>
      </c>
      <c r="E17" s="141" t="s">
        <v>56</v>
      </c>
      <c r="F17" s="6">
        <f t="shared" si="0"/>
        <v>18186</v>
      </c>
    </row>
    <row r="18" spans="1:6" ht="48" x14ac:dyDescent="0.25">
      <c r="A18" s="4">
        <f t="shared" si="1"/>
        <v>15</v>
      </c>
      <c r="B18" s="85" t="s">
        <v>197</v>
      </c>
      <c r="C18" s="5">
        <v>10.007</v>
      </c>
      <c r="D18" s="140">
        <v>4198.0600000000004</v>
      </c>
      <c r="E18" s="141" t="s">
        <v>55</v>
      </c>
      <c r="F18" s="6">
        <f t="shared" si="0"/>
        <v>42009.986420000001</v>
      </c>
    </row>
    <row r="19" spans="1:6" ht="48" x14ac:dyDescent="0.25">
      <c r="A19" s="4">
        <f t="shared" si="1"/>
        <v>16</v>
      </c>
      <c r="B19" s="55" t="s">
        <v>198</v>
      </c>
      <c r="C19" s="36">
        <v>28.538</v>
      </c>
      <c r="D19" s="140">
        <v>4421.0600000000004</v>
      </c>
      <c r="E19" s="141" t="s">
        <v>55</v>
      </c>
      <c r="F19" s="6">
        <f t="shared" si="0"/>
        <v>126168.21028000001</v>
      </c>
    </row>
    <row r="20" spans="1:6" ht="36" x14ac:dyDescent="0.25">
      <c r="A20" s="4">
        <f t="shared" si="1"/>
        <v>17</v>
      </c>
      <c r="B20" s="137" t="s">
        <v>199</v>
      </c>
      <c r="C20" s="11">
        <v>57.35</v>
      </c>
      <c r="D20" s="140">
        <v>21</v>
      </c>
      <c r="E20" s="141" t="s">
        <v>56</v>
      </c>
      <c r="F20" s="6">
        <f t="shared" si="0"/>
        <v>1204.3500000000001</v>
      </c>
    </row>
    <row r="21" spans="1:6" ht="120" x14ac:dyDescent="0.25">
      <c r="A21" s="4">
        <f t="shared" si="1"/>
        <v>18</v>
      </c>
      <c r="B21" s="12" t="s">
        <v>200</v>
      </c>
      <c r="C21" s="58">
        <v>495.23</v>
      </c>
      <c r="D21" s="140">
        <v>132.55000000000001</v>
      </c>
      <c r="E21" s="141" t="s">
        <v>56</v>
      </c>
      <c r="F21" s="6">
        <f t="shared" si="0"/>
        <v>65642.736500000014</v>
      </c>
    </row>
    <row r="22" spans="1:6" ht="120" x14ac:dyDescent="0.25">
      <c r="A22" s="4">
        <f t="shared" si="1"/>
        <v>19</v>
      </c>
      <c r="B22" s="7" t="s">
        <v>201</v>
      </c>
      <c r="C22" s="6">
        <v>57.35</v>
      </c>
      <c r="D22" s="140">
        <v>119.55</v>
      </c>
      <c r="E22" s="141" t="s">
        <v>56</v>
      </c>
      <c r="F22" s="6">
        <f t="shared" si="0"/>
        <v>6856.1925000000001</v>
      </c>
    </row>
    <row r="23" spans="1:6" ht="48.75" x14ac:dyDescent="0.25">
      <c r="A23" s="4">
        <v>20</v>
      </c>
      <c r="B23" s="33" t="s">
        <v>202</v>
      </c>
      <c r="C23" s="5">
        <v>92.85</v>
      </c>
      <c r="D23" s="140">
        <v>32.76</v>
      </c>
      <c r="E23" s="141" t="s">
        <v>56</v>
      </c>
      <c r="F23" s="6">
        <f t="shared" si="0"/>
        <v>3041.7659999999996</v>
      </c>
    </row>
    <row r="24" spans="1:6" ht="108" x14ac:dyDescent="0.25">
      <c r="A24" s="4">
        <v>21</v>
      </c>
      <c r="B24" s="7" t="s">
        <v>203</v>
      </c>
      <c r="C24" s="6">
        <v>49.5</v>
      </c>
      <c r="D24" s="140">
        <v>497</v>
      </c>
      <c r="E24" s="141" t="s">
        <v>78</v>
      </c>
      <c r="F24" s="6">
        <f t="shared" si="0"/>
        <v>24601.5</v>
      </c>
    </row>
    <row r="25" spans="1:6" ht="108" x14ac:dyDescent="0.25">
      <c r="A25" s="4">
        <f t="shared" si="1"/>
        <v>22</v>
      </c>
      <c r="B25" s="7" t="s">
        <v>204</v>
      </c>
      <c r="C25" s="6">
        <v>15.75</v>
      </c>
      <c r="D25" s="140">
        <v>2581</v>
      </c>
      <c r="E25" s="141" t="s">
        <v>56</v>
      </c>
      <c r="F25" s="6">
        <f t="shared" si="0"/>
        <v>40650.75</v>
      </c>
    </row>
    <row r="26" spans="1:6" ht="72" x14ac:dyDescent="0.25">
      <c r="A26" s="4">
        <f t="shared" si="1"/>
        <v>23</v>
      </c>
      <c r="B26" s="7" t="s">
        <v>205</v>
      </c>
      <c r="C26" s="6">
        <v>10</v>
      </c>
      <c r="D26" s="140">
        <v>84</v>
      </c>
      <c r="E26" s="141" t="s">
        <v>4</v>
      </c>
      <c r="F26" s="6">
        <f t="shared" si="0"/>
        <v>840</v>
      </c>
    </row>
    <row r="27" spans="1:6" ht="48" x14ac:dyDescent="0.25">
      <c r="A27" s="4">
        <f t="shared" si="1"/>
        <v>24</v>
      </c>
      <c r="B27" s="7" t="s">
        <v>206</v>
      </c>
      <c r="C27" s="6">
        <v>30</v>
      </c>
      <c r="D27" s="140">
        <v>66</v>
      </c>
      <c r="E27" s="141" t="s">
        <v>4</v>
      </c>
      <c r="F27" s="6">
        <f t="shared" si="0"/>
        <v>1980</v>
      </c>
    </row>
    <row r="28" spans="1:6" ht="60" x14ac:dyDescent="0.25">
      <c r="A28" s="4">
        <f t="shared" si="1"/>
        <v>25</v>
      </c>
      <c r="B28" s="7" t="s">
        <v>207</v>
      </c>
      <c r="C28" s="6">
        <v>20</v>
      </c>
      <c r="D28" s="140">
        <v>87</v>
      </c>
      <c r="E28" s="141" t="s">
        <v>4</v>
      </c>
      <c r="F28" s="6">
        <f t="shared" si="0"/>
        <v>1740</v>
      </c>
    </row>
    <row r="29" spans="1:6" ht="60" x14ac:dyDescent="0.25">
      <c r="A29" s="4">
        <f t="shared" si="1"/>
        <v>26</v>
      </c>
      <c r="B29" s="7" t="s">
        <v>208</v>
      </c>
      <c r="C29" s="6">
        <v>10</v>
      </c>
      <c r="D29" s="140">
        <v>159</v>
      </c>
      <c r="E29" s="141" t="s">
        <v>4</v>
      </c>
      <c r="F29" s="6">
        <f t="shared" si="0"/>
        <v>1590</v>
      </c>
    </row>
    <row r="30" spans="1:6" ht="48" x14ac:dyDescent="0.25">
      <c r="A30" s="4">
        <f t="shared" si="1"/>
        <v>27</v>
      </c>
      <c r="B30" s="7" t="s">
        <v>209</v>
      </c>
      <c r="C30" s="6">
        <v>584.08000000000004</v>
      </c>
      <c r="D30" s="143">
        <v>122</v>
      </c>
      <c r="E30" s="122" t="s">
        <v>56</v>
      </c>
      <c r="F30" s="6">
        <f t="shared" si="0"/>
        <v>71257.760000000009</v>
      </c>
    </row>
    <row r="31" spans="1:6" ht="120" x14ac:dyDescent="0.25">
      <c r="A31" s="4">
        <v>28</v>
      </c>
      <c r="B31" s="54" t="s">
        <v>210</v>
      </c>
      <c r="C31" s="5">
        <v>66.5</v>
      </c>
      <c r="D31" s="144">
        <v>456</v>
      </c>
      <c r="E31" s="145" t="s">
        <v>56</v>
      </c>
      <c r="F31" s="6">
        <f t="shared" si="0"/>
        <v>30324</v>
      </c>
    </row>
    <row r="32" spans="1:6" ht="96" x14ac:dyDescent="0.25">
      <c r="A32" s="4">
        <v>29</v>
      </c>
      <c r="B32" s="54" t="s">
        <v>211</v>
      </c>
      <c r="C32" s="6">
        <v>67.83</v>
      </c>
      <c r="D32" s="140">
        <v>30.8</v>
      </c>
      <c r="E32" s="141" t="s">
        <v>83</v>
      </c>
      <c r="F32" s="6">
        <f t="shared" si="0"/>
        <v>2089.1640000000002</v>
      </c>
    </row>
    <row r="33" spans="1:6" ht="36" x14ac:dyDescent="0.25">
      <c r="A33" s="4">
        <v>30</v>
      </c>
      <c r="B33" s="54" t="s">
        <v>133</v>
      </c>
      <c r="C33" s="6">
        <v>67.83</v>
      </c>
      <c r="D33" s="140">
        <v>49</v>
      </c>
      <c r="E33" s="141" t="s">
        <v>83</v>
      </c>
      <c r="F33" s="6">
        <f t="shared" si="0"/>
        <v>3323.67</v>
      </c>
    </row>
    <row r="34" spans="1:6" ht="120" x14ac:dyDescent="0.25">
      <c r="A34" s="4">
        <v>31</v>
      </c>
      <c r="B34" s="54" t="s">
        <v>212</v>
      </c>
      <c r="C34" s="6">
        <v>260.63</v>
      </c>
      <c r="D34" s="140">
        <v>31.4</v>
      </c>
      <c r="E34" s="141" t="s">
        <v>83</v>
      </c>
      <c r="F34" s="6">
        <f t="shared" si="0"/>
        <v>8183.7819999999992</v>
      </c>
    </row>
    <row r="35" spans="1:6" ht="108" x14ac:dyDescent="0.25">
      <c r="A35" s="4">
        <v>32</v>
      </c>
      <c r="B35" s="54" t="s">
        <v>213</v>
      </c>
      <c r="C35" s="6">
        <v>260.63</v>
      </c>
      <c r="D35" s="140">
        <v>67</v>
      </c>
      <c r="E35" s="141" t="s">
        <v>83</v>
      </c>
      <c r="F35" s="6">
        <f t="shared" si="0"/>
        <v>17462.21</v>
      </c>
    </row>
    <row r="36" spans="1:6" ht="48" x14ac:dyDescent="0.25">
      <c r="A36" s="4">
        <v>33</v>
      </c>
      <c r="B36" s="7" t="s">
        <v>214</v>
      </c>
      <c r="C36" s="6">
        <v>6.35</v>
      </c>
      <c r="D36" s="140">
        <v>38</v>
      </c>
      <c r="E36" s="141" t="s">
        <v>56</v>
      </c>
      <c r="F36" s="6">
        <f t="shared" si="0"/>
        <v>241.29999999999998</v>
      </c>
    </row>
    <row r="37" spans="1:6" ht="132" x14ac:dyDescent="0.25">
      <c r="A37" s="4">
        <v>34</v>
      </c>
      <c r="B37" s="7" t="s">
        <v>215</v>
      </c>
      <c r="C37" s="6">
        <v>6.35</v>
      </c>
      <c r="D37" s="140">
        <v>81</v>
      </c>
      <c r="E37" s="141" t="s">
        <v>56</v>
      </c>
      <c r="F37" s="6">
        <f t="shared" si="0"/>
        <v>514.35</v>
      </c>
    </row>
    <row r="38" spans="1:6" ht="84" x14ac:dyDescent="0.25">
      <c r="A38" s="4">
        <v>35</v>
      </c>
      <c r="B38" s="7" t="s">
        <v>216</v>
      </c>
      <c r="C38" s="5">
        <v>0.66</v>
      </c>
      <c r="D38" s="140">
        <v>9888</v>
      </c>
      <c r="E38" s="141" t="s">
        <v>105</v>
      </c>
      <c r="F38" s="6">
        <f t="shared" si="0"/>
        <v>6526.08</v>
      </c>
    </row>
    <row r="39" spans="1:6" ht="48" x14ac:dyDescent="0.25">
      <c r="A39" s="4">
        <v>36</v>
      </c>
      <c r="B39" s="7" t="s">
        <v>217</v>
      </c>
      <c r="C39" s="6">
        <v>6.6</v>
      </c>
      <c r="D39" s="140">
        <v>29</v>
      </c>
      <c r="E39" s="141" t="s">
        <v>56</v>
      </c>
      <c r="F39" s="6">
        <f t="shared" si="0"/>
        <v>191.39999999999998</v>
      </c>
    </row>
    <row r="40" spans="1:6" ht="84" x14ac:dyDescent="0.25">
      <c r="A40" s="4">
        <v>37</v>
      </c>
      <c r="B40" s="7" t="s">
        <v>218</v>
      </c>
      <c r="C40" s="6">
        <v>6.6</v>
      </c>
      <c r="D40" s="140">
        <v>79</v>
      </c>
      <c r="E40" s="141" t="s">
        <v>56</v>
      </c>
      <c r="F40" s="6">
        <f t="shared" si="0"/>
        <v>521.4</v>
      </c>
    </row>
    <row r="41" spans="1:6" ht="336" x14ac:dyDescent="0.25">
      <c r="A41" s="4">
        <v>38</v>
      </c>
      <c r="B41" s="7" t="s">
        <v>219</v>
      </c>
      <c r="C41" s="6">
        <v>57.35</v>
      </c>
      <c r="D41" s="140">
        <v>1679</v>
      </c>
      <c r="E41" s="141" t="s">
        <v>56</v>
      </c>
      <c r="F41" s="6">
        <f t="shared" si="0"/>
        <v>96290.650000000009</v>
      </c>
    </row>
    <row r="42" spans="1:6" ht="168" x14ac:dyDescent="0.25">
      <c r="A42" s="4">
        <v>39</v>
      </c>
      <c r="B42" s="7" t="s">
        <v>220</v>
      </c>
      <c r="C42" s="5">
        <v>186.27</v>
      </c>
      <c r="D42" s="140">
        <v>1029</v>
      </c>
      <c r="E42" s="141" t="s">
        <v>56</v>
      </c>
      <c r="F42" s="6">
        <f t="shared" si="0"/>
        <v>191671.83000000002</v>
      </c>
    </row>
    <row r="43" spans="1:6" ht="84" x14ac:dyDescent="0.25">
      <c r="A43" s="4">
        <v>40</v>
      </c>
      <c r="B43" s="7" t="s">
        <v>221</v>
      </c>
      <c r="C43" s="6">
        <v>11.2</v>
      </c>
      <c r="D43" s="140">
        <v>643</v>
      </c>
      <c r="E43" s="141" t="s">
        <v>83</v>
      </c>
      <c r="F43" s="6">
        <f t="shared" si="0"/>
        <v>7201.5999999999995</v>
      </c>
    </row>
    <row r="44" spans="1:6" ht="156" x14ac:dyDescent="0.25">
      <c r="A44" s="4">
        <v>41</v>
      </c>
      <c r="B44" s="7" t="s">
        <v>222</v>
      </c>
      <c r="C44" s="6">
        <v>8.4</v>
      </c>
      <c r="D44" s="140">
        <v>183</v>
      </c>
      <c r="E44" s="141" t="s">
        <v>78</v>
      </c>
      <c r="F44" s="6">
        <f t="shared" si="0"/>
        <v>1537.2</v>
      </c>
    </row>
    <row r="45" spans="1:6" x14ac:dyDescent="0.25">
      <c r="A45" s="4">
        <v>42</v>
      </c>
      <c r="B45" s="13" t="s">
        <v>1</v>
      </c>
      <c r="C45" s="6">
        <v>7.2</v>
      </c>
      <c r="D45" s="140">
        <v>658</v>
      </c>
      <c r="E45" s="141" t="s">
        <v>78</v>
      </c>
      <c r="F45" s="6">
        <f t="shared" si="0"/>
        <v>4737.6000000000004</v>
      </c>
    </row>
    <row r="46" spans="1:6" x14ac:dyDescent="0.25">
      <c r="A46" s="4">
        <v>43</v>
      </c>
      <c r="B46" s="13" t="s">
        <v>2</v>
      </c>
      <c r="C46" s="6">
        <v>6.48</v>
      </c>
      <c r="D46" s="140">
        <v>263</v>
      </c>
      <c r="E46" s="141" t="s">
        <v>78</v>
      </c>
      <c r="F46" s="6">
        <f t="shared" si="0"/>
        <v>1704.24</v>
      </c>
    </row>
    <row r="47" spans="1:6" ht="48" x14ac:dyDescent="0.25">
      <c r="A47" s="4">
        <v>44</v>
      </c>
      <c r="B47" s="7" t="s">
        <v>223</v>
      </c>
      <c r="C47" s="6">
        <v>1.08</v>
      </c>
      <c r="D47" s="140">
        <v>585</v>
      </c>
      <c r="E47" s="141" t="s">
        <v>56</v>
      </c>
      <c r="F47" s="6">
        <f t="shared" si="0"/>
        <v>631.80000000000007</v>
      </c>
    </row>
    <row r="48" spans="1:6" ht="48" x14ac:dyDescent="0.25">
      <c r="A48" s="4">
        <v>45</v>
      </c>
      <c r="B48" s="7" t="s">
        <v>224</v>
      </c>
      <c r="C48" s="6">
        <v>450</v>
      </c>
      <c r="D48" s="140">
        <v>12</v>
      </c>
      <c r="E48" s="141" t="s">
        <v>4</v>
      </c>
      <c r="F48" s="6">
        <f t="shared" si="0"/>
        <v>5400</v>
      </c>
    </row>
    <row r="49" spans="1:6" ht="96" x14ac:dyDescent="0.25">
      <c r="A49" s="4">
        <v>46</v>
      </c>
      <c r="B49" s="7" t="s">
        <v>225</v>
      </c>
      <c r="C49" s="17">
        <v>4</v>
      </c>
      <c r="D49" s="140">
        <v>162</v>
      </c>
      <c r="E49" s="141" t="s">
        <v>4</v>
      </c>
      <c r="F49" s="6">
        <f t="shared" si="0"/>
        <v>648</v>
      </c>
    </row>
    <row r="50" spans="1:6" ht="36" x14ac:dyDescent="0.25">
      <c r="A50" s="4">
        <v>47</v>
      </c>
      <c r="B50" s="7" t="s">
        <v>226</v>
      </c>
      <c r="C50" s="17">
        <v>3</v>
      </c>
      <c r="D50" s="140">
        <v>187</v>
      </c>
      <c r="E50" s="141" t="s">
        <v>4</v>
      </c>
      <c r="F50" s="6">
        <f t="shared" si="0"/>
        <v>561</v>
      </c>
    </row>
    <row r="51" spans="1:6" ht="36" x14ac:dyDescent="0.25">
      <c r="A51" s="4">
        <v>48</v>
      </c>
      <c r="B51" s="7" t="s">
        <v>227</v>
      </c>
      <c r="C51" s="17">
        <v>3</v>
      </c>
      <c r="D51" s="140">
        <v>127</v>
      </c>
      <c r="E51" s="141" t="s">
        <v>4</v>
      </c>
      <c r="F51" s="6">
        <f t="shared" si="0"/>
        <v>381</v>
      </c>
    </row>
    <row r="52" spans="1:6" x14ac:dyDescent="0.25">
      <c r="A52" s="4"/>
      <c r="B52" s="70" t="s">
        <v>3</v>
      </c>
      <c r="C52" s="17"/>
      <c r="D52" s="140"/>
      <c r="E52" s="141"/>
      <c r="F52" s="6">
        <f t="shared" si="0"/>
        <v>0</v>
      </c>
    </row>
    <row r="53" spans="1:6" ht="60" x14ac:dyDescent="0.25">
      <c r="A53" s="4">
        <v>49</v>
      </c>
      <c r="B53" s="7" t="s">
        <v>228</v>
      </c>
      <c r="C53" s="6">
        <v>8</v>
      </c>
      <c r="D53" s="140">
        <v>3104</v>
      </c>
      <c r="E53" s="141" t="s">
        <v>4</v>
      </c>
      <c r="F53" s="6">
        <f t="shared" si="0"/>
        <v>24832</v>
      </c>
    </row>
    <row r="54" spans="1:6" ht="72" x14ac:dyDescent="0.25">
      <c r="A54" s="4">
        <v>50</v>
      </c>
      <c r="B54" s="7" t="s">
        <v>229</v>
      </c>
      <c r="C54" s="6">
        <v>8</v>
      </c>
      <c r="D54" s="140">
        <v>485</v>
      </c>
      <c r="E54" s="141" t="s">
        <v>4</v>
      </c>
      <c r="F54" s="6">
        <f t="shared" si="0"/>
        <v>3880</v>
      </c>
    </row>
    <row r="55" spans="1:6" ht="72" x14ac:dyDescent="0.25">
      <c r="A55" s="4">
        <v>51</v>
      </c>
      <c r="B55" s="7" t="s">
        <v>230</v>
      </c>
      <c r="C55" s="6">
        <v>5</v>
      </c>
      <c r="D55" s="140">
        <v>945</v>
      </c>
      <c r="E55" s="141" t="s">
        <v>4</v>
      </c>
      <c r="F55" s="6">
        <f t="shared" si="0"/>
        <v>4725</v>
      </c>
    </row>
    <row r="56" spans="1:6" ht="72" x14ac:dyDescent="0.25">
      <c r="A56" s="4">
        <v>52</v>
      </c>
      <c r="B56" s="54" t="s">
        <v>231</v>
      </c>
      <c r="C56" s="6">
        <v>3.6</v>
      </c>
      <c r="D56" s="140">
        <v>1426</v>
      </c>
      <c r="E56" s="141" t="s">
        <v>83</v>
      </c>
      <c r="F56" s="6">
        <f t="shared" si="0"/>
        <v>5133.6000000000004</v>
      </c>
    </row>
    <row r="57" spans="1:6" ht="60" x14ac:dyDescent="0.25">
      <c r="A57" s="4">
        <v>53</v>
      </c>
      <c r="B57" s="54" t="s">
        <v>9</v>
      </c>
      <c r="C57" s="6">
        <v>5</v>
      </c>
      <c r="D57" s="140">
        <v>881</v>
      </c>
      <c r="E57" s="141" t="s">
        <v>4</v>
      </c>
      <c r="F57" s="6">
        <f t="shared" si="0"/>
        <v>4405</v>
      </c>
    </row>
    <row r="58" spans="1:6" ht="60" x14ac:dyDescent="0.25">
      <c r="A58" s="4">
        <v>54</v>
      </c>
      <c r="B58" s="7" t="s">
        <v>232</v>
      </c>
      <c r="C58" s="6">
        <v>8</v>
      </c>
      <c r="D58" s="140">
        <v>1015</v>
      </c>
      <c r="E58" s="141" t="s">
        <v>77</v>
      </c>
      <c r="F58" s="6">
        <f t="shared" si="0"/>
        <v>8120</v>
      </c>
    </row>
    <row r="59" spans="1:6" ht="60" x14ac:dyDescent="0.25">
      <c r="A59" s="4">
        <v>55</v>
      </c>
      <c r="B59" s="7" t="s">
        <v>233</v>
      </c>
      <c r="C59" s="6">
        <v>14</v>
      </c>
      <c r="D59" s="140">
        <v>155</v>
      </c>
      <c r="E59" s="141" t="s">
        <v>4</v>
      </c>
      <c r="F59" s="6">
        <f t="shared" si="0"/>
        <v>2170</v>
      </c>
    </row>
    <row r="60" spans="1:6" ht="48" x14ac:dyDescent="0.25">
      <c r="A60" s="4">
        <v>56</v>
      </c>
      <c r="B60" s="7" t="s">
        <v>234</v>
      </c>
      <c r="C60" s="6">
        <v>10</v>
      </c>
      <c r="D60" s="140">
        <v>414</v>
      </c>
      <c r="E60" s="141" t="s">
        <v>4</v>
      </c>
      <c r="F60" s="6">
        <f t="shared" si="0"/>
        <v>4140</v>
      </c>
    </row>
    <row r="61" spans="1:6" ht="96" x14ac:dyDescent="0.25">
      <c r="A61" s="4">
        <v>57</v>
      </c>
      <c r="B61" s="7" t="s">
        <v>235</v>
      </c>
      <c r="C61" s="6">
        <v>10</v>
      </c>
      <c r="D61" s="140">
        <v>2208</v>
      </c>
      <c r="E61" s="141" t="s">
        <v>4</v>
      </c>
      <c r="F61" s="6">
        <f t="shared" si="0"/>
        <v>22080</v>
      </c>
    </row>
    <row r="62" spans="1:6" ht="36" x14ac:dyDescent="0.25">
      <c r="A62" s="4">
        <v>58</v>
      </c>
      <c r="B62" s="54" t="s">
        <v>159</v>
      </c>
      <c r="C62" s="6">
        <v>10</v>
      </c>
      <c r="D62" s="140">
        <v>1497</v>
      </c>
      <c r="E62" s="141" t="s">
        <v>4</v>
      </c>
      <c r="F62" s="6">
        <f t="shared" si="0"/>
        <v>14970</v>
      </c>
    </row>
    <row r="63" spans="1:6" ht="60" x14ac:dyDescent="0.25">
      <c r="A63" s="4">
        <v>59</v>
      </c>
      <c r="B63" s="7" t="s">
        <v>236</v>
      </c>
      <c r="C63" s="6">
        <v>10</v>
      </c>
      <c r="D63" s="140">
        <v>107</v>
      </c>
      <c r="E63" s="141" t="s">
        <v>4</v>
      </c>
      <c r="F63" s="6">
        <f t="shared" si="0"/>
        <v>1070</v>
      </c>
    </row>
    <row r="64" spans="1:6" ht="60" x14ac:dyDescent="0.25">
      <c r="A64" s="4">
        <v>60</v>
      </c>
      <c r="B64" s="7" t="s">
        <v>237</v>
      </c>
      <c r="C64" s="6">
        <v>8</v>
      </c>
      <c r="D64" s="140">
        <v>91</v>
      </c>
      <c r="E64" s="141" t="s">
        <v>4</v>
      </c>
      <c r="F64" s="6">
        <f t="shared" si="0"/>
        <v>728</v>
      </c>
    </row>
    <row r="65" spans="1:6" ht="48" x14ac:dyDescent="0.25">
      <c r="A65" s="4">
        <v>61</v>
      </c>
      <c r="B65" s="7" t="s">
        <v>238</v>
      </c>
      <c r="C65" s="17">
        <v>8</v>
      </c>
      <c r="D65" s="140">
        <v>1251</v>
      </c>
      <c r="E65" s="141" t="s">
        <v>4</v>
      </c>
      <c r="F65" s="6">
        <f t="shared" si="0"/>
        <v>10008</v>
      </c>
    </row>
    <row r="66" spans="1:6" ht="48" x14ac:dyDescent="0.25">
      <c r="A66" s="4">
        <v>62</v>
      </c>
      <c r="B66" s="7" t="s">
        <v>239</v>
      </c>
      <c r="C66" s="17">
        <v>15</v>
      </c>
      <c r="D66" s="140">
        <v>539</v>
      </c>
      <c r="E66" s="141" t="s">
        <v>4</v>
      </c>
      <c r="F66" s="6">
        <f t="shared" si="0"/>
        <v>8085</v>
      </c>
    </row>
    <row r="67" spans="1:6" ht="60" x14ac:dyDescent="0.25">
      <c r="A67" s="4">
        <v>63</v>
      </c>
      <c r="B67" s="7" t="s">
        <v>240</v>
      </c>
      <c r="C67" s="6">
        <v>15</v>
      </c>
      <c r="D67" s="140">
        <v>493</v>
      </c>
      <c r="E67" s="141" t="s">
        <v>4</v>
      </c>
      <c r="F67" s="6">
        <f t="shared" si="0"/>
        <v>7395</v>
      </c>
    </row>
    <row r="68" spans="1:6" ht="48" x14ac:dyDescent="0.25">
      <c r="A68" s="4">
        <v>64</v>
      </c>
      <c r="B68" s="7" t="s">
        <v>241</v>
      </c>
      <c r="C68" s="6">
        <v>8</v>
      </c>
      <c r="D68" s="140">
        <v>815</v>
      </c>
      <c r="E68" s="141" t="s">
        <v>4</v>
      </c>
      <c r="F68" s="6">
        <f t="shared" si="0"/>
        <v>6520</v>
      </c>
    </row>
    <row r="69" spans="1:6" ht="84" x14ac:dyDescent="0.25">
      <c r="A69" s="4">
        <v>65</v>
      </c>
      <c r="B69" s="7" t="s">
        <v>242</v>
      </c>
      <c r="C69" s="6">
        <v>8</v>
      </c>
      <c r="D69" s="140">
        <v>555</v>
      </c>
      <c r="E69" s="141" t="s">
        <v>4</v>
      </c>
      <c r="F69" s="6">
        <f t="shared" ref="F69:F99" si="2">C69*D69</f>
        <v>4440</v>
      </c>
    </row>
    <row r="70" spans="1:6" ht="240" x14ac:dyDescent="0.25">
      <c r="A70" s="4">
        <v>66</v>
      </c>
      <c r="B70" s="7" t="s">
        <v>243</v>
      </c>
      <c r="C70" s="17">
        <v>45</v>
      </c>
      <c r="D70" s="140">
        <v>177</v>
      </c>
      <c r="E70" s="141" t="s">
        <v>78</v>
      </c>
      <c r="F70" s="6">
        <f t="shared" si="2"/>
        <v>7965</v>
      </c>
    </row>
    <row r="71" spans="1:6" ht="24" x14ac:dyDescent="0.25">
      <c r="A71" s="4">
        <v>67</v>
      </c>
      <c r="B71" s="7" t="s">
        <v>244</v>
      </c>
      <c r="C71" s="17">
        <v>20</v>
      </c>
      <c r="D71" s="140">
        <v>101</v>
      </c>
      <c r="E71" s="141" t="s">
        <v>78</v>
      </c>
      <c r="F71" s="6">
        <f t="shared" si="2"/>
        <v>2020</v>
      </c>
    </row>
    <row r="72" spans="1:6" ht="24" x14ac:dyDescent="0.25">
      <c r="A72" s="4">
        <v>68</v>
      </c>
      <c r="B72" s="7" t="s">
        <v>245</v>
      </c>
      <c r="C72" s="17">
        <v>20</v>
      </c>
      <c r="D72" s="140">
        <v>137</v>
      </c>
      <c r="E72" s="141" t="s">
        <v>78</v>
      </c>
      <c r="F72" s="6">
        <f t="shared" si="2"/>
        <v>2740</v>
      </c>
    </row>
    <row r="73" spans="1:6" ht="48" x14ac:dyDescent="0.25">
      <c r="A73" s="4">
        <v>69</v>
      </c>
      <c r="B73" s="7" t="s">
        <v>246</v>
      </c>
      <c r="C73" s="6">
        <v>4</v>
      </c>
      <c r="D73" s="140">
        <v>778</v>
      </c>
      <c r="E73" s="141" t="s">
        <v>4</v>
      </c>
      <c r="F73" s="6">
        <f t="shared" si="2"/>
        <v>3112</v>
      </c>
    </row>
    <row r="74" spans="1:6" ht="48" x14ac:dyDescent="0.25">
      <c r="A74" s="4">
        <v>70</v>
      </c>
      <c r="B74" s="7" t="s">
        <v>247</v>
      </c>
      <c r="C74" s="6">
        <v>2</v>
      </c>
      <c r="D74" s="140">
        <v>5128</v>
      </c>
      <c r="E74" s="141" t="s">
        <v>4</v>
      </c>
      <c r="F74" s="6">
        <f t="shared" si="2"/>
        <v>10256</v>
      </c>
    </row>
    <row r="75" spans="1:6" ht="48" x14ac:dyDescent="0.25">
      <c r="A75" s="4">
        <v>71</v>
      </c>
      <c r="B75" s="7" t="s">
        <v>248</v>
      </c>
      <c r="C75" s="6">
        <v>2</v>
      </c>
      <c r="D75" s="140">
        <v>96</v>
      </c>
      <c r="E75" s="141" t="s">
        <v>4</v>
      </c>
      <c r="F75" s="6">
        <f t="shared" si="2"/>
        <v>192</v>
      </c>
    </row>
    <row r="76" spans="1:6" ht="36" x14ac:dyDescent="0.25">
      <c r="A76" s="4">
        <v>72</v>
      </c>
      <c r="B76" s="7" t="s">
        <v>249</v>
      </c>
      <c r="C76" s="6">
        <v>4</v>
      </c>
      <c r="D76" s="140">
        <v>19</v>
      </c>
      <c r="E76" s="141" t="s">
        <v>4</v>
      </c>
      <c r="F76" s="6">
        <f t="shared" si="2"/>
        <v>76</v>
      </c>
    </row>
    <row r="77" spans="1:6" ht="48" x14ac:dyDescent="0.25">
      <c r="A77" s="4">
        <v>73</v>
      </c>
      <c r="B77" s="7" t="s">
        <v>250</v>
      </c>
      <c r="C77" s="6">
        <v>50</v>
      </c>
      <c r="D77" s="140">
        <v>292</v>
      </c>
      <c r="E77" s="141" t="s">
        <v>78</v>
      </c>
      <c r="F77" s="6">
        <f t="shared" si="2"/>
        <v>14600</v>
      </c>
    </row>
    <row r="78" spans="1:6" ht="24" x14ac:dyDescent="0.25">
      <c r="A78" s="4">
        <v>74</v>
      </c>
      <c r="B78" s="54" t="s">
        <v>64</v>
      </c>
      <c r="C78" s="6">
        <v>16</v>
      </c>
      <c r="D78" s="140">
        <v>85</v>
      </c>
      <c r="E78" s="141" t="s">
        <v>4</v>
      </c>
      <c r="F78" s="6">
        <f t="shared" si="2"/>
        <v>1360</v>
      </c>
    </row>
    <row r="79" spans="1:6" x14ac:dyDescent="0.25">
      <c r="A79" s="4">
        <v>75</v>
      </c>
      <c r="B79" s="13" t="s">
        <v>65</v>
      </c>
      <c r="C79" s="6">
        <v>20</v>
      </c>
      <c r="D79" s="140">
        <v>85</v>
      </c>
      <c r="E79" s="141" t="s">
        <v>4</v>
      </c>
      <c r="F79" s="6">
        <f t="shared" si="2"/>
        <v>1700</v>
      </c>
    </row>
    <row r="80" spans="1:6" x14ac:dyDescent="0.25">
      <c r="A80" s="4">
        <v>76</v>
      </c>
      <c r="B80" s="13" t="s">
        <v>66</v>
      </c>
      <c r="C80" s="6">
        <v>10</v>
      </c>
      <c r="D80" s="140">
        <v>195</v>
      </c>
      <c r="E80" s="141" t="s">
        <v>4</v>
      </c>
      <c r="F80" s="6">
        <f t="shared" si="2"/>
        <v>1950</v>
      </c>
    </row>
    <row r="81" spans="1:6" x14ac:dyDescent="0.25">
      <c r="A81" s="4">
        <v>77</v>
      </c>
      <c r="B81" s="13" t="s">
        <v>67</v>
      </c>
      <c r="C81" s="6">
        <v>10</v>
      </c>
      <c r="D81" s="140">
        <v>89</v>
      </c>
      <c r="E81" s="141" t="s">
        <v>4</v>
      </c>
      <c r="F81" s="6">
        <f t="shared" si="2"/>
        <v>890</v>
      </c>
    </row>
    <row r="82" spans="1:6" x14ac:dyDescent="0.25">
      <c r="A82" s="4">
        <v>78</v>
      </c>
      <c r="B82" s="13" t="s">
        <v>68</v>
      </c>
      <c r="C82" s="6">
        <v>7</v>
      </c>
      <c r="D82" s="140">
        <v>147</v>
      </c>
      <c r="E82" s="141" t="s">
        <v>4</v>
      </c>
      <c r="F82" s="6">
        <f t="shared" si="2"/>
        <v>1029</v>
      </c>
    </row>
    <row r="83" spans="1:6" x14ac:dyDescent="0.25">
      <c r="A83" s="4">
        <v>79</v>
      </c>
      <c r="B83" s="13" t="s">
        <v>69</v>
      </c>
      <c r="C83" s="6">
        <v>30</v>
      </c>
      <c r="D83" s="140">
        <v>21</v>
      </c>
      <c r="E83" s="141" t="s">
        <v>4</v>
      </c>
      <c r="F83" s="6">
        <f t="shared" si="2"/>
        <v>630</v>
      </c>
    </row>
    <row r="84" spans="1:6" ht="24" x14ac:dyDescent="0.25">
      <c r="A84" s="4">
        <v>80</v>
      </c>
      <c r="B84" s="13" t="s">
        <v>70</v>
      </c>
      <c r="C84" s="6">
        <v>10</v>
      </c>
      <c r="D84" s="140">
        <v>142</v>
      </c>
      <c r="E84" s="141" t="s">
        <v>4</v>
      </c>
      <c r="F84" s="6">
        <f t="shared" si="2"/>
        <v>1420</v>
      </c>
    </row>
    <row r="85" spans="1:6" x14ac:dyDescent="0.25">
      <c r="A85" s="4">
        <v>81</v>
      </c>
      <c r="B85" s="13" t="s">
        <v>71</v>
      </c>
      <c r="C85" s="6">
        <v>14</v>
      </c>
      <c r="D85" s="140">
        <v>144</v>
      </c>
      <c r="E85" s="141" t="s">
        <v>4</v>
      </c>
      <c r="F85" s="6">
        <f t="shared" si="2"/>
        <v>2016</v>
      </c>
    </row>
    <row r="86" spans="1:6" x14ac:dyDescent="0.25">
      <c r="A86" s="4">
        <v>82</v>
      </c>
      <c r="B86" s="13" t="s">
        <v>72</v>
      </c>
      <c r="C86" s="6">
        <v>30</v>
      </c>
      <c r="D86" s="140">
        <v>17</v>
      </c>
      <c r="E86" s="141" t="s">
        <v>4</v>
      </c>
      <c r="F86" s="6">
        <f t="shared" si="2"/>
        <v>510</v>
      </c>
    </row>
    <row r="87" spans="1:6" x14ac:dyDescent="0.25">
      <c r="A87" s="4">
        <v>83</v>
      </c>
      <c r="B87" s="13" t="s">
        <v>73</v>
      </c>
      <c r="C87" s="6">
        <v>1</v>
      </c>
      <c r="D87" s="140">
        <v>187</v>
      </c>
      <c r="E87" s="141" t="s">
        <v>118</v>
      </c>
      <c r="F87" s="6">
        <f t="shared" si="2"/>
        <v>187</v>
      </c>
    </row>
    <row r="88" spans="1:6" x14ac:dyDescent="0.25">
      <c r="A88" s="4">
        <v>84</v>
      </c>
      <c r="B88" s="13" t="s">
        <v>74</v>
      </c>
      <c r="C88" s="6">
        <v>1</v>
      </c>
      <c r="D88" s="140">
        <v>103</v>
      </c>
      <c r="E88" s="141" t="s">
        <v>120</v>
      </c>
      <c r="F88" s="6">
        <f t="shared" si="2"/>
        <v>103</v>
      </c>
    </row>
    <row r="89" spans="1:6" ht="72" x14ac:dyDescent="0.25">
      <c r="A89" s="4">
        <v>85</v>
      </c>
      <c r="B89" s="7" t="s">
        <v>251</v>
      </c>
      <c r="C89" s="6">
        <v>50</v>
      </c>
      <c r="D89" s="140">
        <v>84</v>
      </c>
      <c r="E89" s="141" t="s">
        <v>78</v>
      </c>
      <c r="F89" s="6">
        <f t="shared" si="2"/>
        <v>4200</v>
      </c>
    </row>
    <row r="90" spans="1:6" ht="120" x14ac:dyDescent="0.25">
      <c r="A90" s="4">
        <v>86</v>
      </c>
      <c r="B90" s="7" t="s">
        <v>252</v>
      </c>
      <c r="C90" s="6">
        <v>30</v>
      </c>
      <c r="D90" s="140">
        <v>188</v>
      </c>
      <c r="E90" s="141" t="s">
        <v>78</v>
      </c>
      <c r="F90" s="6">
        <f t="shared" si="2"/>
        <v>5640</v>
      </c>
    </row>
    <row r="91" spans="1:6" x14ac:dyDescent="0.25">
      <c r="A91" s="4">
        <v>87</v>
      </c>
      <c r="B91" s="13" t="s">
        <v>75</v>
      </c>
      <c r="C91" s="6">
        <v>6</v>
      </c>
      <c r="D91" s="140">
        <v>95</v>
      </c>
      <c r="E91" s="141" t="s">
        <v>78</v>
      </c>
      <c r="F91" s="6">
        <f t="shared" si="2"/>
        <v>570</v>
      </c>
    </row>
    <row r="92" spans="1:6" x14ac:dyDescent="0.25">
      <c r="A92" s="4">
        <v>88</v>
      </c>
      <c r="B92" s="13" t="s">
        <v>76</v>
      </c>
      <c r="C92" s="6">
        <v>2</v>
      </c>
      <c r="D92" s="142">
        <v>78</v>
      </c>
      <c r="E92" s="141" t="s">
        <v>78</v>
      </c>
      <c r="F92" s="6">
        <f t="shared" si="2"/>
        <v>156</v>
      </c>
    </row>
    <row r="93" spans="1:6" ht="276" x14ac:dyDescent="0.25">
      <c r="A93" s="4">
        <v>89</v>
      </c>
      <c r="B93" s="7" t="s">
        <v>253</v>
      </c>
      <c r="C93" s="6">
        <v>7</v>
      </c>
      <c r="D93" s="142">
        <v>6153</v>
      </c>
      <c r="E93" s="141" t="s">
        <v>4</v>
      </c>
      <c r="F93" s="6">
        <f t="shared" si="2"/>
        <v>43071</v>
      </c>
    </row>
    <row r="94" spans="1:6" ht="336" x14ac:dyDescent="0.25">
      <c r="A94" s="4">
        <v>90</v>
      </c>
      <c r="B94" s="7" t="s">
        <v>254</v>
      </c>
      <c r="C94" s="6">
        <v>1</v>
      </c>
      <c r="D94" s="140">
        <v>42400</v>
      </c>
      <c r="E94" s="141" t="s">
        <v>4</v>
      </c>
      <c r="F94" s="6">
        <f t="shared" si="2"/>
        <v>42400</v>
      </c>
    </row>
    <row r="95" spans="1:6" ht="312" x14ac:dyDescent="0.25">
      <c r="A95" s="4">
        <v>91</v>
      </c>
      <c r="B95" s="7" t="s">
        <v>255</v>
      </c>
      <c r="C95" s="6">
        <v>1</v>
      </c>
      <c r="D95" s="140">
        <v>13899</v>
      </c>
      <c r="E95" s="141" t="s">
        <v>4</v>
      </c>
      <c r="F95" s="6">
        <f t="shared" si="2"/>
        <v>13899</v>
      </c>
    </row>
    <row r="96" spans="1:6" ht="60" x14ac:dyDescent="0.25">
      <c r="A96" s="4">
        <v>92</v>
      </c>
      <c r="B96" s="7" t="s">
        <v>256</v>
      </c>
      <c r="C96" s="17">
        <v>16</v>
      </c>
      <c r="D96" s="140">
        <v>430</v>
      </c>
      <c r="E96" s="141" t="s">
        <v>4</v>
      </c>
      <c r="F96" s="6">
        <f t="shared" si="2"/>
        <v>6880</v>
      </c>
    </row>
    <row r="97" spans="1:6" ht="60" x14ac:dyDescent="0.25">
      <c r="A97" s="4">
        <v>93</v>
      </c>
      <c r="B97" s="7" t="s">
        <v>257</v>
      </c>
      <c r="C97" s="6">
        <v>6</v>
      </c>
      <c r="D97" s="140">
        <v>484</v>
      </c>
      <c r="E97" s="141" t="s">
        <v>4</v>
      </c>
      <c r="F97" s="6">
        <f t="shared" si="2"/>
        <v>2904</v>
      </c>
    </row>
    <row r="98" spans="1:6" ht="36" x14ac:dyDescent="0.25">
      <c r="A98" s="4">
        <v>94</v>
      </c>
      <c r="B98" s="7" t="s">
        <v>258</v>
      </c>
      <c r="C98" s="6">
        <v>10</v>
      </c>
      <c r="D98" s="80">
        <v>58</v>
      </c>
      <c r="E98" s="82" t="s">
        <v>4</v>
      </c>
      <c r="F98" s="6">
        <f t="shared" si="2"/>
        <v>580</v>
      </c>
    </row>
    <row r="99" spans="1:6" ht="60" x14ac:dyDescent="0.25">
      <c r="A99" s="4">
        <v>95</v>
      </c>
      <c r="B99" s="7" t="s">
        <v>259</v>
      </c>
      <c r="C99" s="6">
        <v>5</v>
      </c>
      <c r="D99" s="80">
        <v>341</v>
      </c>
      <c r="E99" s="82" t="s">
        <v>4</v>
      </c>
      <c r="F99" s="6">
        <f t="shared" si="2"/>
        <v>1705</v>
      </c>
    </row>
    <row r="100" spans="1:6" x14ac:dyDescent="0.25">
      <c r="A100" s="14"/>
      <c r="B100" s="1"/>
      <c r="C100" s="6"/>
      <c r="D100" s="6"/>
      <c r="E100" s="60"/>
      <c r="F100" s="146">
        <f>SUM(F4:F99)</f>
        <v>1510942.0418900002</v>
      </c>
    </row>
    <row r="101" spans="1:6" x14ac:dyDescent="0.25">
      <c r="A101" s="14"/>
      <c r="B101" s="126" t="s">
        <v>79</v>
      </c>
      <c r="C101" s="127"/>
      <c r="D101" s="59">
        <v>0.18</v>
      </c>
      <c r="E101" s="61"/>
      <c r="F101" s="147">
        <f>F100*18%</f>
        <v>271969.56754020002</v>
      </c>
    </row>
    <row r="102" spans="1:6" x14ac:dyDescent="0.25">
      <c r="A102" s="1"/>
      <c r="B102" s="126" t="s">
        <v>80</v>
      </c>
      <c r="C102" s="128"/>
      <c r="D102" s="67"/>
      <c r="E102" s="61"/>
      <c r="F102" s="147">
        <f>F100+F101</f>
        <v>1782911.6094302002</v>
      </c>
    </row>
    <row r="103" spans="1:6" x14ac:dyDescent="0.25">
      <c r="A103" s="1"/>
      <c r="B103" s="126" t="s">
        <v>11</v>
      </c>
      <c r="C103" s="128"/>
      <c r="D103" s="66">
        <v>0.01</v>
      </c>
      <c r="E103" s="62"/>
      <c r="F103" s="147">
        <f>F102*1%</f>
        <v>17829.116094302004</v>
      </c>
    </row>
    <row r="104" spans="1:6" x14ac:dyDescent="0.25">
      <c r="A104" s="1"/>
      <c r="B104" s="126" t="s">
        <v>12</v>
      </c>
      <c r="C104" s="128"/>
      <c r="D104" s="68"/>
      <c r="E104" s="63"/>
      <c r="F104" s="147">
        <f>F102+F103</f>
        <v>1800740.7255245021</v>
      </c>
    </row>
    <row r="105" spans="1:6" x14ac:dyDescent="0.25">
      <c r="A105" s="1"/>
      <c r="B105" s="126" t="s">
        <v>81</v>
      </c>
      <c r="C105" s="128"/>
      <c r="D105" s="127"/>
      <c r="E105" s="64"/>
      <c r="F105" s="147">
        <f>F102*3%</f>
        <v>53487.348282906001</v>
      </c>
    </row>
    <row r="106" spans="1:6" x14ac:dyDescent="0.25">
      <c r="A106" s="1"/>
      <c r="B106" s="126" t="s">
        <v>5</v>
      </c>
      <c r="C106" s="128"/>
      <c r="D106" s="127"/>
      <c r="E106" s="63"/>
      <c r="F106" s="147">
        <f>F104+F105</f>
        <v>1854228.0738074081</v>
      </c>
    </row>
    <row r="107" spans="1:6" x14ac:dyDescent="0.25">
      <c r="A107" s="1"/>
      <c r="B107" s="129" t="s">
        <v>15</v>
      </c>
      <c r="C107" s="130"/>
      <c r="D107" s="131"/>
      <c r="E107" s="64"/>
      <c r="F107" s="148">
        <f>ROUND(F106,0)</f>
        <v>1854228</v>
      </c>
    </row>
    <row r="108" spans="1:6" ht="15.75" x14ac:dyDescent="0.25">
      <c r="A108" s="65"/>
      <c r="B108" s="75"/>
      <c r="C108" s="75"/>
      <c r="D108" s="75"/>
      <c r="E108" s="65"/>
      <c r="F108" s="69"/>
    </row>
    <row r="109" spans="1:6" x14ac:dyDescent="0.25">
      <c r="A109" s="34"/>
      <c r="B109" s="125" t="s">
        <v>260</v>
      </c>
      <c r="C109" s="125"/>
      <c r="D109" s="125"/>
      <c r="E109" s="125"/>
      <c r="F109" s="125"/>
    </row>
    <row r="110" spans="1:6" x14ac:dyDescent="0.25">
      <c r="A110" s="34"/>
      <c r="B110" s="34"/>
      <c r="C110" s="34"/>
      <c r="D110" s="34"/>
      <c r="E110" s="34"/>
      <c r="F110" s="34"/>
    </row>
  </sheetData>
  <mergeCells count="10">
    <mergeCell ref="B109:F109"/>
    <mergeCell ref="A1:F1"/>
    <mergeCell ref="B101:C101"/>
    <mergeCell ref="B102:C102"/>
    <mergeCell ref="B107:D107"/>
    <mergeCell ref="A2:F2"/>
    <mergeCell ref="B103:C103"/>
    <mergeCell ref="B104:C104"/>
    <mergeCell ref="B105:D105"/>
    <mergeCell ref="B106:D106"/>
  </mergeCells>
  <pageMargins left="0.7" right="0.7" top="0.75" bottom="0.75" header="0.3" footer="0.3"/>
  <pageSetup scale="9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G29" sqref="G29"/>
    </sheetView>
  </sheetViews>
  <sheetFormatPr defaultRowHeight="15" x14ac:dyDescent="0.25"/>
  <cols>
    <col min="1" max="1" width="6.140625" customWidth="1"/>
    <col min="2" max="2" width="40.28515625" customWidth="1"/>
    <col min="6" max="6" width="9.85546875" customWidth="1"/>
  </cols>
  <sheetData>
    <row r="1" spans="1:12" ht="37.5" customHeight="1" x14ac:dyDescent="0.25">
      <c r="A1" s="18"/>
      <c r="B1" s="135" t="s">
        <v>59</v>
      </c>
      <c r="C1" s="135"/>
      <c r="D1" s="135"/>
      <c r="E1" s="135"/>
      <c r="F1" s="135"/>
      <c r="G1" s="135"/>
      <c r="H1" s="135"/>
      <c r="I1" s="135"/>
      <c r="J1" s="135"/>
      <c r="K1" s="135"/>
      <c r="L1" s="135"/>
    </row>
    <row r="2" spans="1:12" ht="18.75" customHeight="1" x14ac:dyDescent="0.25">
      <c r="A2" s="1" t="s">
        <v>0</v>
      </c>
      <c r="B2" s="2" t="s">
        <v>16</v>
      </c>
      <c r="C2" s="3" t="s">
        <v>17</v>
      </c>
      <c r="D2" s="3" t="s">
        <v>18</v>
      </c>
      <c r="E2" s="3" t="s">
        <v>19</v>
      </c>
      <c r="F2" s="3" t="s">
        <v>20</v>
      </c>
    </row>
    <row r="3" spans="1:12" ht="31.5" customHeight="1" x14ac:dyDescent="0.25">
      <c r="A3" s="37">
        <v>1</v>
      </c>
      <c r="B3" s="19" t="s">
        <v>21</v>
      </c>
      <c r="C3" s="20">
        <v>6</v>
      </c>
      <c r="D3" s="20">
        <v>350</v>
      </c>
      <c r="E3" s="21" t="s">
        <v>4</v>
      </c>
      <c r="F3" s="22">
        <f>C3*D3</f>
        <v>2100</v>
      </c>
    </row>
    <row r="4" spans="1:12" ht="19.5" customHeight="1" x14ac:dyDescent="0.25">
      <c r="A4" s="37">
        <v>2</v>
      </c>
      <c r="B4" s="23" t="s">
        <v>22</v>
      </c>
      <c r="C4" s="24">
        <v>5</v>
      </c>
      <c r="D4" s="24">
        <v>3776</v>
      </c>
      <c r="E4" s="25" t="s">
        <v>10</v>
      </c>
      <c r="F4" s="26">
        <v>18880</v>
      </c>
    </row>
    <row r="5" spans="1:12" ht="25.5" customHeight="1" x14ac:dyDescent="0.25">
      <c r="A5" s="37">
        <v>3</v>
      </c>
      <c r="B5" s="15" t="s">
        <v>13</v>
      </c>
      <c r="C5" s="27">
        <v>5</v>
      </c>
      <c r="D5" s="27">
        <v>1000</v>
      </c>
      <c r="E5" s="28" t="s">
        <v>4</v>
      </c>
      <c r="F5" s="9">
        <v>5000</v>
      </c>
    </row>
    <row r="6" spans="1:12" ht="26.25" customHeight="1" x14ac:dyDescent="0.25">
      <c r="A6" s="37">
        <v>4</v>
      </c>
      <c r="B6" s="15" t="s">
        <v>23</v>
      </c>
      <c r="C6" s="27">
        <v>1</v>
      </c>
      <c r="D6" s="27">
        <v>5000</v>
      </c>
      <c r="E6" s="28" t="s">
        <v>10</v>
      </c>
      <c r="F6" s="9">
        <v>5000</v>
      </c>
    </row>
    <row r="7" spans="1:12" ht="28.5" customHeight="1" x14ac:dyDescent="0.25">
      <c r="A7" s="37">
        <v>5</v>
      </c>
      <c r="B7" s="32" t="s">
        <v>24</v>
      </c>
      <c r="C7" s="27">
        <v>1</v>
      </c>
      <c r="D7" s="27">
        <v>2071</v>
      </c>
      <c r="E7" s="28" t="s">
        <v>10</v>
      </c>
      <c r="F7" s="9">
        <v>2071</v>
      </c>
    </row>
    <row r="8" spans="1:12" ht="21" customHeight="1" x14ac:dyDescent="0.25">
      <c r="A8" s="38">
        <v>6</v>
      </c>
      <c r="B8" s="15" t="s">
        <v>25</v>
      </c>
      <c r="C8" s="27">
        <v>12</v>
      </c>
      <c r="D8" s="27">
        <v>216</v>
      </c>
      <c r="E8" s="28" t="s">
        <v>4</v>
      </c>
      <c r="F8" s="9">
        <f t="shared" ref="F8:F13" si="0">C8*D8</f>
        <v>2592</v>
      </c>
    </row>
    <row r="9" spans="1:12" ht="19.5" customHeight="1" x14ac:dyDescent="0.25">
      <c r="A9" s="38">
        <v>7</v>
      </c>
      <c r="B9" s="15" t="s">
        <v>26</v>
      </c>
      <c r="C9" s="27">
        <v>8</v>
      </c>
      <c r="D9" s="27">
        <v>210</v>
      </c>
      <c r="E9" s="28" t="s">
        <v>4</v>
      </c>
      <c r="F9" s="9">
        <f t="shared" si="0"/>
        <v>1680</v>
      </c>
    </row>
    <row r="10" spans="1:12" ht="22.5" customHeight="1" x14ac:dyDescent="0.25">
      <c r="A10" s="38">
        <v>8</v>
      </c>
      <c r="B10" s="15" t="s">
        <v>27</v>
      </c>
      <c r="C10" s="27">
        <v>8</v>
      </c>
      <c r="D10" s="27">
        <v>50</v>
      </c>
      <c r="E10" s="28" t="s">
        <v>4</v>
      </c>
      <c r="F10" s="9">
        <f t="shared" si="0"/>
        <v>400</v>
      </c>
    </row>
    <row r="11" spans="1:12" ht="27.75" customHeight="1" x14ac:dyDescent="0.25">
      <c r="A11" s="38">
        <v>9</v>
      </c>
      <c r="B11" s="15" t="s">
        <v>7</v>
      </c>
      <c r="C11" s="27">
        <v>5</v>
      </c>
      <c r="D11" s="27">
        <v>520</v>
      </c>
      <c r="E11" s="28" t="s">
        <v>4</v>
      </c>
      <c r="F11" s="9">
        <f t="shared" si="0"/>
        <v>2600</v>
      </c>
    </row>
    <row r="12" spans="1:12" x14ac:dyDescent="0.25">
      <c r="A12" s="38">
        <v>10</v>
      </c>
      <c r="B12" s="15" t="s">
        <v>28</v>
      </c>
      <c r="C12" s="27">
        <v>8</v>
      </c>
      <c r="D12" s="27">
        <v>300</v>
      </c>
      <c r="E12" s="28" t="s">
        <v>4</v>
      </c>
      <c r="F12" s="9">
        <f t="shared" si="0"/>
        <v>2400</v>
      </c>
    </row>
    <row r="13" spans="1:12" x14ac:dyDescent="0.25">
      <c r="A13" s="38">
        <v>11</v>
      </c>
      <c r="B13" s="15" t="s">
        <v>29</v>
      </c>
      <c r="C13" s="27">
        <v>8</v>
      </c>
      <c r="D13" s="27">
        <v>150</v>
      </c>
      <c r="E13" s="28" t="s">
        <v>4</v>
      </c>
      <c r="F13" s="9">
        <f t="shared" si="0"/>
        <v>1200</v>
      </c>
    </row>
    <row r="14" spans="1:12" ht="27" customHeight="1" x14ac:dyDescent="0.25">
      <c r="A14" s="38">
        <v>12</v>
      </c>
      <c r="B14" s="15" t="s">
        <v>30</v>
      </c>
      <c r="C14" s="8">
        <v>4</v>
      </c>
      <c r="D14" s="8">
        <v>350</v>
      </c>
      <c r="E14" s="16" t="s">
        <v>4</v>
      </c>
      <c r="F14" s="9">
        <v>1400</v>
      </c>
    </row>
    <row r="15" spans="1:12" ht="24" customHeight="1" x14ac:dyDescent="0.25">
      <c r="A15" s="38">
        <v>13</v>
      </c>
      <c r="B15" s="15" t="s">
        <v>31</v>
      </c>
      <c r="C15" s="27">
        <v>5</v>
      </c>
      <c r="D15" s="27">
        <v>200</v>
      </c>
      <c r="E15" s="28" t="s">
        <v>32</v>
      </c>
      <c r="F15" s="9">
        <f>C15*D15</f>
        <v>1000</v>
      </c>
    </row>
    <row r="16" spans="1:12" ht="18.75" customHeight="1" x14ac:dyDescent="0.25">
      <c r="A16" s="38">
        <v>14</v>
      </c>
      <c r="B16" s="15" t="s">
        <v>33</v>
      </c>
      <c r="C16" s="27">
        <v>8</v>
      </c>
      <c r="D16" s="27">
        <v>145</v>
      </c>
      <c r="E16" s="28" t="s">
        <v>32</v>
      </c>
      <c r="F16" s="9">
        <f>C16*D16</f>
        <v>1160</v>
      </c>
    </row>
    <row r="17" spans="1:6" x14ac:dyDescent="0.25">
      <c r="A17" s="38">
        <v>15</v>
      </c>
      <c r="B17" s="15" t="s">
        <v>34</v>
      </c>
      <c r="C17" s="27">
        <v>8</v>
      </c>
      <c r="D17" s="27">
        <v>120</v>
      </c>
      <c r="E17" s="28" t="s">
        <v>35</v>
      </c>
      <c r="F17" s="9">
        <f>C17*D17</f>
        <v>960</v>
      </c>
    </row>
    <row r="18" spans="1:6" ht="33.75" customHeight="1" x14ac:dyDescent="0.25">
      <c r="A18" s="38">
        <v>16</v>
      </c>
      <c r="B18" s="15" t="s">
        <v>36</v>
      </c>
      <c r="C18" s="27">
        <v>8</v>
      </c>
      <c r="D18" s="27">
        <v>140</v>
      </c>
      <c r="E18" s="16" t="s">
        <v>32</v>
      </c>
      <c r="F18" s="9">
        <v>1120</v>
      </c>
    </row>
    <row r="19" spans="1:6" x14ac:dyDescent="0.25">
      <c r="A19" s="38">
        <v>17</v>
      </c>
      <c r="B19" s="35" t="s">
        <v>37</v>
      </c>
      <c r="C19" s="27">
        <v>6</v>
      </c>
      <c r="D19" s="27">
        <v>80</v>
      </c>
      <c r="E19" s="16" t="s">
        <v>38</v>
      </c>
      <c r="F19" s="9">
        <v>480</v>
      </c>
    </row>
    <row r="20" spans="1:6" x14ac:dyDescent="0.25">
      <c r="A20" s="39">
        <v>18</v>
      </c>
      <c r="B20" s="35" t="s">
        <v>39</v>
      </c>
      <c r="C20" s="27">
        <v>6</v>
      </c>
      <c r="D20" s="27">
        <v>125</v>
      </c>
      <c r="E20" s="16" t="s">
        <v>4</v>
      </c>
      <c r="F20" s="9">
        <v>750</v>
      </c>
    </row>
    <row r="21" spans="1:6" x14ac:dyDescent="0.25">
      <c r="A21" s="37">
        <v>19</v>
      </c>
      <c r="B21" s="15" t="s">
        <v>40</v>
      </c>
      <c r="C21" s="27">
        <v>4</v>
      </c>
      <c r="D21" s="27">
        <v>170</v>
      </c>
      <c r="E21" s="16" t="s">
        <v>4</v>
      </c>
      <c r="F21" s="9">
        <v>680</v>
      </c>
    </row>
    <row r="22" spans="1:6" ht="26.25" customHeight="1" x14ac:dyDescent="0.25">
      <c r="A22" s="37">
        <v>20</v>
      </c>
      <c r="B22" s="15" t="s">
        <v>41</v>
      </c>
      <c r="C22" s="27">
        <v>1</v>
      </c>
      <c r="D22" s="27">
        <v>5000</v>
      </c>
      <c r="E22" s="16" t="s">
        <v>10</v>
      </c>
      <c r="F22" s="9">
        <v>5000</v>
      </c>
    </row>
    <row r="23" spans="1:6" x14ac:dyDescent="0.25">
      <c r="A23" s="37">
        <v>21</v>
      </c>
      <c r="B23" s="15" t="s">
        <v>42</v>
      </c>
      <c r="C23" s="27">
        <v>1</v>
      </c>
      <c r="D23" s="27">
        <v>4000</v>
      </c>
      <c r="E23" s="16" t="s">
        <v>10</v>
      </c>
      <c r="F23" s="9">
        <v>4000</v>
      </c>
    </row>
    <row r="24" spans="1:6" ht="30.75" customHeight="1" x14ac:dyDescent="0.25">
      <c r="A24" s="39">
        <v>22</v>
      </c>
      <c r="B24" s="29" t="s">
        <v>43</v>
      </c>
      <c r="C24" s="30">
        <v>3</v>
      </c>
      <c r="D24" s="30">
        <v>200</v>
      </c>
      <c r="E24" s="31" t="s">
        <v>4</v>
      </c>
      <c r="F24" s="10">
        <v>600</v>
      </c>
    </row>
    <row r="25" spans="1:6" ht="38.25" x14ac:dyDescent="0.25">
      <c r="A25" s="38">
        <v>23</v>
      </c>
      <c r="B25" s="19" t="s">
        <v>44</v>
      </c>
      <c r="C25" s="40">
        <v>1</v>
      </c>
      <c r="D25" s="40">
        <v>1000</v>
      </c>
      <c r="E25" s="21" t="s">
        <v>10</v>
      </c>
      <c r="F25" s="22">
        <v>1000</v>
      </c>
    </row>
    <row r="26" spans="1:6" x14ac:dyDescent="0.25">
      <c r="D26" s="42" t="s">
        <v>58</v>
      </c>
      <c r="E26" s="42" t="s">
        <v>6</v>
      </c>
      <c r="F26" s="43">
        <f>SUM(F3:F25)</f>
        <v>62073</v>
      </c>
    </row>
    <row r="27" spans="1:6" x14ac:dyDescent="0.25">
      <c r="B27" s="44" t="s">
        <v>60</v>
      </c>
      <c r="C27" s="45">
        <v>0.01</v>
      </c>
      <c r="D27" s="46"/>
      <c r="E27" s="47"/>
      <c r="F27" s="47">
        <v>621</v>
      </c>
    </row>
    <row r="28" spans="1:6" x14ac:dyDescent="0.25">
      <c r="B28" s="44" t="s">
        <v>14</v>
      </c>
      <c r="C28" s="44"/>
      <c r="D28" s="48"/>
      <c r="E28" s="49"/>
      <c r="F28" s="49">
        <f>SUM(F26:F27)</f>
        <v>62694</v>
      </c>
    </row>
    <row r="29" spans="1:6" x14ac:dyDescent="0.25">
      <c r="B29" s="44" t="s">
        <v>61</v>
      </c>
      <c r="C29" s="50"/>
      <c r="D29" s="48"/>
      <c r="E29" s="47"/>
      <c r="F29" s="47">
        <v>1881</v>
      </c>
    </row>
    <row r="30" spans="1:6" ht="15.75" customHeight="1" x14ac:dyDescent="0.25">
      <c r="B30" s="44"/>
      <c r="C30" s="136" t="s">
        <v>62</v>
      </c>
      <c r="D30" s="136"/>
      <c r="E30" s="51" t="s">
        <v>6</v>
      </c>
      <c r="F30" s="49">
        <f>SUM(F28:F29)</f>
        <v>64575</v>
      </c>
    </row>
    <row r="31" spans="1:6" x14ac:dyDescent="0.25">
      <c r="F31" s="41"/>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2025-08-20T13:29:23Z</dcterms:modified>
</cp:coreProperties>
</file>