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FALAKATA HIGH VOCATIONAL/"/>
    </mc:Choice>
  </mc:AlternateContent>
  <xr:revisionPtr revIDLastSave="3" documentId="8_{16631A2D-1E62-4B24-AD2C-8A535554BAC0}" xr6:coauthVersionLast="47" xr6:coauthVersionMax="47" xr10:uidLastSave="{0DE0C550-7084-47FE-8344-C79C0A2B17E5}"/>
  <bookViews>
    <workbookView xWindow="-120" yWindow="-120" windowWidth="24240" windowHeight="13020" xr2:uid="{00000000-000D-0000-FFFF-FFFF00000000}"/>
  </bookViews>
  <sheets>
    <sheet name="Building Estimate" sheetId="1" r:id="rId1"/>
  </sheets>
  <definedNames>
    <definedName name="_xlnm._FilterDatabase" localSheetId="0" hidden="1">'Building Estimate'!$A$4:$M$358</definedName>
    <definedName name="_xlnm.Print_Area" localSheetId="0">'Building Estimate'!$A$1:$L$273,#REF!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4" i="1" l="1"/>
  <c r="L305" i="1"/>
  <c r="L304" i="1"/>
  <c r="L303" i="1"/>
  <c r="L302" i="1"/>
  <c r="L301" i="1"/>
  <c r="L300" i="1"/>
  <c r="L299" i="1"/>
  <c r="L298" i="1"/>
  <c r="L297" i="1"/>
  <c r="L296" i="1"/>
  <c r="L295" i="1"/>
  <c r="L294" i="1"/>
  <c r="L293" i="1"/>
  <c r="L292" i="1"/>
  <c r="L291" i="1"/>
  <c r="L290" i="1"/>
  <c r="L289" i="1"/>
  <c r="L288" i="1"/>
  <c r="L284" i="1"/>
  <c r="L287" i="1"/>
  <c r="L286" i="1"/>
  <c r="L285" i="1"/>
  <c r="L283" i="1"/>
  <c r="L282" i="1"/>
  <c r="L281" i="1"/>
  <c r="L280" i="1"/>
  <c r="L279" i="1"/>
  <c r="L278" i="1"/>
  <c r="L277" i="1"/>
  <c r="L276" i="1"/>
  <c r="L275" i="1"/>
  <c r="L274" i="1"/>
  <c r="L273" i="1"/>
  <c r="L272" i="1"/>
  <c r="L271" i="1"/>
  <c r="L270" i="1"/>
  <c r="L269" i="1"/>
  <c r="L268" i="1"/>
  <c r="L267" i="1"/>
  <c r="L266" i="1"/>
  <c r="L265" i="1"/>
  <c r="L264" i="1"/>
  <c r="L263" i="1"/>
  <c r="L262" i="1"/>
  <c r="L261" i="1"/>
  <c r="L259" i="1"/>
  <c r="L258" i="1"/>
  <c r="L257" i="1"/>
  <c r="L256" i="1"/>
  <c r="I254" i="1"/>
  <c r="L254" i="1" s="1"/>
  <c r="I252" i="1"/>
  <c r="L252" i="1" s="1"/>
  <c r="I251" i="1"/>
  <c r="L251" i="1" s="1"/>
  <c r="I249" i="1"/>
  <c r="L249" i="1" s="1"/>
  <c r="I246" i="1"/>
  <c r="L246" i="1" s="1"/>
  <c r="I233" i="1"/>
  <c r="L233" i="1" s="1"/>
  <c r="I230" i="1"/>
  <c r="L230" i="1" s="1"/>
  <c r="I225" i="1"/>
  <c r="L225" i="1" s="1"/>
  <c r="I220" i="1"/>
  <c r="L220" i="1" s="1"/>
  <c r="L219" i="1"/>
  <c r="L218" i="1"/>
  <c r="L217" i="1"/>
  <c r="I202" i="1"/>
  <c r="L202" i="1" s="1"/>
  <c r="L201" i="1"/>
  <c r="I193" i="1"/>
  <c r="L193" i="1" s="1"/>
  <c r="I191" i="1"/>
  <c r="L191" i="1"/>
  <c r="I184" i="1"/>
  <c r="L184" i="1" s="1"/>
  <c r="L183" i="1"/>
  <c r="L182" i="1"/>
  <c r="L181" i="1"/>
  <c r="L180" i="1"/>
  <c r="I178" i="1"/>
  <c r="L178" i="1" s="1"/>
  <c r="I176" i="1"/>
  <c r="L176" i="1" s="1"/>
  <c r="I174" i="1"/>
  <c r="L174" i="1" s="1"/>
  <c r="I170" i="1"/>
  <c r="L170" i="1" s="1"/>
  <c r="I149" i="1"/>
  <c r="L149" i="1" s="1"/>
  <c r="I130" i="1"/>
  <c r="L130" i="1" s="1"/>
  <c r="I121" i="1"/>
  <c r="L121" i="1" s="1"/>
  <c r="I111" i="1"/>
  <c r="L111" i="1" s="1"/>
  <c r="L109" i="1"/>
  <c r="I107" i="1"/>
  <c r="L107" i="1" s="1"/>
  <c r="I105" i="1"/>
  <c r="L105" i="1" s="1"/>
  <c r="I86" i="1"/>
  <c r="L86" i="1" s="1"/>
  <c r="I76" i="1"/>
  <c r="L76" i="1" s="1"/>
  <c r="I73" i="1"/>
  <c r="L73" i="1" s="1"/>
  <c r="I64" i="1"/>
  <c r="L64" i="1" s="1"/>
  <c r="I52" i="1"/>
  <c r="L52" i="1" s="1"/>
  <c r="I229" i="1" l="1"/>
  <c r="L229" i="1" s="1"/>
  <c r="L21" i="1" l="1"/>
  <c r="L14" i="1" l="1"/>
  <c r="L6" i="1"/>
  <c r="I26" i="1" l="1"/>
  <c r="L26" i="1" s="1"/>
  <c r="I31" i="1"/>
  <c r="L31" i="1" s="1"/>
  <c r="L12" i="1"/>
  <c r="K315" i="1" l="1"/>
  <c r="K316" i="1" s="1"/>
  <c r="K317" i="1" l="1"/>
  <c r="K318" i="1" s="1"/>
  <c r="K319" i="1" s="1"/>
  <c r="K321" i="1" l="1"/>
  <c r="K322" i="1" s="1"/>
  <c r="K323" i="1" s="1"/>
  <c r="K320" i="1"/>
</calcChain>
</file>

<file path=xl/sharedStrings.xml><?xml version="1.0" encoding="utf-8"?>
<sst xmlns="http://schemas.openxmlformats.org/spreadsheetml/2006/main" count="467" uniqueCount="211">
  <si>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</si>
  <si>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</si>
  <si>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</si>
  <si>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</si>
  <si>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</si>
  <si>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</si>
  <si>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</si>
  <si>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</si>
  <si>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</si>
  <si>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</si>
  <si>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</si>
  <si>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</si>
  <si>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</si>
  <si>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</si>
  <si>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</si>
  <si>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</si>
  <si>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</si>
  <si>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</si>
  <si>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</si>
  <si>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Slab</t>
  </si>
  <si>
    <t>Lintel</t>
  </si>
  <si>
    <t>Parapet wall</t>
  </si>
  <si>
    <t>Stair</t>
  </si>
  <si>
    <t>(ii) Plain Tee, (b) 110 mm</t>
  </si>
  <si>
    <t>xi) Door Bend (T.S.), (b) 110 mm</t>
  </si>
  <si>
    <t>xvi) Pipe Clip, (b) 110 mm</t>
  </si>
  <si>
    <t>C)Rubber Lubricant 500 ML</t>
  </si>
  <si>
    <t>D)Solvent Cement 250 ML</t>
  </si>
  <si>
    <t xml:space="preserve">Total payable Amount Including L.W.C. and contengency  </t>
  </si>
  <si>
    <t>Add Contengency @3%</t>
  </si>
  <si>
    <t xml:space="preserve">Total payable Amount Including L.W.C.  </t>
  </si>
  <si>
    <t>Column</t>
  </si>
  <si>
    <t>Tie Beam</t>
  </si>
  <si>
    <t>%Cum</t>
  </si>
  <si>
    <t>gdfdg</t>
  </si>
  <si>
    <t>lll</t>
  </si>
  <si>
    <t>Rate As per PWD Building Works Schedule ( Volume 1) With effect from 01.11.2017</t>
  </si>
  <si>
    <t>2/3 of item no 01</t>
  </si>
  <si>
    <t>Toilet , Urinal</t>
  </si>
  <si>
    <t>Col</t>
  </si>
  <si>
    <t>Floor</t>
  </si>
  <si>
    <t>stair</t>
  </si>
  <si>
    <t>Footing</t>
  </si>
  <si>
    <t>0.5x(1.2x1.2)+(.4x.4)=0.8</t>
  </si>
  <si>
    <t>part beam</t>
  </si>
  <si>
    <t>Col(3-0.25+0.60=3.35)</t>
  </si>
  <si>
    <t>Partition Wall</t>
  </si>
  <si>
    <t>Chazza</t>
  </si>
  <si>
    <t>Roof beam</t>
  </si>
  <si>
    <t>Roof Slab</t>
  </si>
  <si>
    <r>
      <t xml:space="preserve">Tie </t>
    </r>
    <r>
      <rPr>
        <sz val="10"/>
        <color rgb="FF262328"/>
        <rFont val="Times New Roman"/>
        <family val="1"/>
      </rPr>
      <t>beam</t>
    </r>
  </si>
  <si>
    <r>
      <t xml:space="preserve">Part </t>
    </r>
    <r>
      <rPr>
        <sz val="10"/>
        <color rgb="FF3A363D"/>
        <rFont val="Times New Roman"/>
        <family val="1"/>
      </rPr>
      <t>Beam</t>
    </r>
  </si>
  <si>
    <r>
      <t xml:space="preserve">Part </t>
    </r>
    <r>
      <rPr>
        <sz val="10"/>
        <color rgb="FF4B484D"/>
        <rFont val="Times New Roman"/>
        <family val="1"/>
      </rPr>
      <t>Bea</t>
    </r>
    <r>
      <rPr>
        <sz val="10"/>
        <color rgb="FF262328"/>
        <rFont val="Times New Roman"/>
        <family val="1"/>
      </rPr>
      <t>m</t>
    </r>
  </si>
  <si>
    <r>
      <t xml:space="preserve">125 mm brick </t>
    </r>
    <r>
      <rPr>
        <sz val="10"/>
        <color rgb="FF3A363D"/>
        <rFont val="Times New Roman"/>
        <family val="1"/>
      </rPr>
      <t xml:space="preserve">work with </t>
    </r>
    <r>
      <rPr>
        <sz val="10"/>
        <color rgb="FF4B484D"/>
        <rFont val="Times New Roman"/>
        <family val="1"/>
      </rPr>
      <t>1s</t>
    </r>
    <r>
      <rPr>
        <sz val="10"/>
        <color rgb="FF262328"/>
        <rFont val="Times New Roman"/>
        <family val="1"/>
      </rPr>
      <t>t classbrick</t>
    </r>
    <r>
      <rPr>
        <sz val="10"/>
        <color rgb="FF4B484D"/>
        <rFont val="Times New Roman"/>
        <family val="1"/>
      </rPr>
      <t>s i</t>
    </r>
    <r>
      <rPr>
        <sz val="10"/>
        <color rgb="FF262328"/>
        <rFont val="Times New Roman"/>
        <family val="1"/>
      </rPr>
      <t xml:space="preserve">n </t>
    </r>
    <r>
      <rPr>
        <sz val="10"/>
        <color rgb="FF3A363D"/>
        <rFont val="Times New Roman"/>
        <family val="1"/>
      </rPr>
      <t xml:space="preserve">cement </t>
    </r>
    <r>
      <rPr>
        <sz val="10"/>
        <color rgb="FF262328"/>
        <rFont val="Times New Roman"/>
        <family val="1"/>
      </rPr>
      <t xml:space="preserve">morter ( </t>
    </r>
    <r>
      <rPr>
        <sz val="10"/>
        <color rgb="FF3A363D"/>
        <rFont val="Times New Roman"/>
        <family val="1"/>
      </rPr>
      <t xml:space="preserve">1:4) </t>
    </r>
    <r>
      <rPr>
        <sz val="10"/>
        <color rgb="FF262328"/>
        <rFont val="Times New Roman"/>
        <family val="1"/>
      </rPr>
      <t xml:space="preserve">in ground floor. PWD </t>
    </r>
    <r>
      <rPr>
        <sz val="10"/>
        <color rgb="FF4B484D"/>
        <rFont val="Times New Roman"/>
        <family val="1"/>
      </rPr>
      <t>Bu</t>
    </r>
    <r>
      <rPr>
        <sz val="10"/>
        <color rgb="FF262328"/>
        <rFont val="Times New Roman"/>
        <family val="1"/>
      </rPr>
      <t xml:space="preserve">ilding Works schedule, Page </t>
    </r>
    <r>
      <rPr>
        <sz val="10"/>
        <color rgb="FF4B484D"/>
        <rFont val="Times New Roman"/>
        <family val="1"/>
      </rPr>
      <t>-1</t>
    </r>
    <r>
      <rPr>
        <sz val="10"/>
        <color rgb="FF262328"/>
        <rFont val="Times New Roman"/>
        <family val="1"/>
      </rPr>
      <t>6, ltem-16,cori page -3</t>
    </r>
    <r>
      <rPr>
        <sz val="10"/>
        <color rgb="FF4B484D"/>
        <rFont val="Times New Roman"/>
        <family val="1"/>
      </rPr>
      <t xml:space="preserve">, </t>
    </r>
    <r>
      <rPr>
        <sz val="10"/>
        <color rgb="FF3A363D"/>
        <rFont val="Times New Roman"/>
        <family val="1"/>
      </rPr>
      <t xml:space="preserve">date </t>
    </r>
    <r>
      <rPr>
        <sz val="10"/>
        <color rgb="FF262328"/>
        <rFont val="Times New Roman"/>
        <family val="1"/>
      </rPr>
      <t>-04</t>
    </r>
    <r>
      <rPr>
        <sz val="10"/>
        <color rgb="FF4B484D"/>
        <rFont val="Times New Roman"/>
        <family val="1"/>
      </rPr>
      <t>.</t>
    </r>
    <r>
      <rPr>
        <sz val="10"/>
        <color rgb="FF262328"/>
        <rFont val="Times New Roman"/>
        <family val="1"/>
      </rPr>
      <t>06.2018 (Rate Ana</t>
    </r>
    <r>
      <rPr>
        <sz val="10"/>
        <color rgb="FF4B484D"/>
        <rFont val="Times New Roman"/>
        <family val="1"/>
      </rPr>
      <t>lys</t>
    </r>
    <r>
      <rPr>
        <sz val="10"/>
        <color rgb="FF262328"/>
        <rFont val="Times New Roman"/>
        <family val="1"/>
      </rPr>
      <t>i</t>
    </r>
    <r>
      <rPr>
        <sz val="10"/>
        <color rgb="FF4B484D"/>
        <rFont val="Times New Roman"/>
        <family val="1"/>
      </rPr>
      <t>s)</t>
    </r>
  </si>
  <si>
    <r>
      <t xml:space="preserve">Partition </t>
    </r>
    <r>
      <rPr>
        <sz val="10"/>
        <color rgb="FF262328"/>
        <rFont val="Times New Roman"/>
        <family val="1"/>
      </rPr>
      <t>wall(3-</t>
    </r>
    <r>
      <rPr>
        <sz val="10"/>
        <color rgb="FF4B484D"/>
        <rFont val="Times New Roman"/>
        <family val="1"/>
      </rPr>
      <t>.</t>
    </r>
    <r>
      <rPr>
        <sz val="10"/>
        <color rgb="FF262328"/>
        <rFont val="Times New Roman"/>
        <family val="1"/>
      </rPr>
      <t>125</t>
    </r>
    <r>
      <rPr>
        <sz val="10"/>
        <color rgb="FF4B484D"/>
        <rFont val="Times New Roman"/>
        <family val="1"/>
      </rPr>
      <t>-</t>
    </r>
    <r>
      <rPr>
        <sz val="10"/>
        <color rgb="FF262328"/>
        <rFont val="Times New Roman"/>
        <family val="1"/>
      </rPr>
      <t>.2=2</t>
    </r>
    <r>
      <rPr>
        <sz val="10"/>
        <color rgb="FF4B484D"/>
        <rFont val="Times New Roman"/>
        <family val="1"/>
      </rPr>
      <t>.</t>
    </r>
    <r>
      <rPr>
        <sz val="10"/>
        <color rgb="FF262328"/>
        <rFont val="Times New Roman"/>
        <family val="1"/>
      </rPr>
      <t>68l</t>
    </r>
  </si>
  <si>
    <r>
      <t>P</t>
    </r>
    <r>
      <rPr>
        <sz val="10"/>
        <color rgb="FF3A363D"/>
        <rFont val="Times New Roman"/>
        <family val="1"/>
      </rPr>
      <t>arapet wa</t>
    </r>
    <r>
      <rPr>
        <sz val="10"/>
        <color rgb="FF110F13"/>
        <rFont val="Times New Roman"/>
        <family val="1"/>
      </rPr>
      <t>ll</t>
    </r>
  </si>
  <si>
    <r>
      <t>Deduc</t>
    </r>
    <r>
      <rPr>
        <sz val="10"/>
        <color rgb="FF4B484D"/>
        <rFont val="Times New Roman"/>
        <family val="1"/>
      </rPr>
      <t>tion</t>
    </r>
  </si>
  <si>
    <t>Door</t>
  </si>
  <si>
    <r>
      <t xml:space="preserve">Supplying </t>
    </r>
    <r>
      <rPr>
        <sz val="10"/>
        <color rgb="FF262328"/>
        <rFont val="Times New Roman"/>
        <family val="1"/>
      </rPr>
      <t>and laying po</t>
    </r>
    <r>
      <rPr>
        <sz val="10"/>
        <color rgb="FF4B484D"/>
        <rFont val="Times New Roman"/>
        <family val="1"/>
      </rPr>
      <t>l</t>
    </r>
    <r>
      <rPr>
        <sz val="10"/>
        <color rgb="FF262328"/>
        <rFont val="Times New Roman"/>
        <family val="1"/>
      </rPr>
      <t xml:space="preserve">ythine sheet </t>
    </r>
    <r>
      <rPr>
        <sz val="10"/>
        <color rgb="FF3A363D"/>
        <rFont val="Times New Roman"/>
        <family val="1"/>
      </rPr>
      <t xml:space="preserve">( 150 gm/sq.m) </t>
    </r>
    <r>
      <rPr>
        <sz val="10"/>
        <color rgb="FF262328"/>
        <rFont val="Times New Roman"/>
        <family val="1"/>
      </rPr>
      <t xml:space="preserve">over </t>
    </r>
    <r>
      <rPr>
        <sz val="10"/>
        <color rgb="FF3A363D"/>
        <rFont val="Times New Roman"/>
        <family val="1"/>
      </rPr>
      <t xml:space="preserve">dampproof course </t>
    </r>
    <r>
      <rPr>
        <sz val="10"/>
        <color rgb="FF262328"/>
        <rFont val="Times New Roman"/>
        <family val="1"/>
      </rPr>
      <t xml:space="preserve">or beloe </t>
    </r>
    <r>
      <rPr>
        <sz val="10"/>
        <color rgb="FF3A363D"/>
        <rFont val="Times New Roman"/>
        <family val="1"/>
      </rPr>
      <t xml:space="preserve">flooring </t>
    </r>
    <r>
      <rPr>
        <sz val="10"/>
        <color rgb="FF262328"/>
        <rFont val="Times New Roman"/>
        <family val="1"/>
      </rPr>
      <t xml:space="preserve">or </t>
    </r>
    <r>
      <rPr>
        <sz val="10"/>
        <color rgb="FF3A363D"/>
        <rFont val="Times New Roman"/>
        <family val="1"/>
      </rPr>
      <t xml:space="preserve">roof </t>
    </r>
    <r>
      <rPr>
        <sz val="10"/>
        <color rgb="FF4B484D"/>
        <rFont val="Times New Roman"/>
        <family val="1"/>
      </rPr>
      <t>ter</t>
    </r>
    <r>
      <rPr>
        <sz val="10"/>
        <color rgb="FF262328"/>
        <rFont val="Times New Roman"/>
        <family val="1"/>
      </rPr>
      <t xml:space="preserve">racing or foundation or foundation </t>
    </r>
    <r>
      <rPr>
        <sz val="10"/>
        <color rgb="FF3A363D"/>
        <rFont val="Times New Roman"/>
        <family val="1"/>
      </rPr>
      <t xml:space="preserve">trenches. </t>
    </r>
    <r>
      <rPr>
        <sz val="10"/>
        <color rgb="FF262328"/>
        <rFont val="Times New Roman"/>
        <family val="1"/>
      </rPr>
      <t>PWD Building Work</t>
    </r>
    <r>
      <rPr>
        <sz val="10"/>
        <color rgb="FF4B484D"/>
        <rFont val="Times New Roman"/>
        <family val="1"/>
      </rPr>
      <t xml:space="preserve">s </t>
    </r>
    <r>
      <rPr>
        <sz val="10"/>
        <color rgb="FF3A363D"/>
        <rFont val="Times New Roman"/>
        <family val="1"/>
      </rPr>
      <t xml:space="preserve">schedule, Page </t>
    </r>
    <r>
      <rPr>
        <sz val="10"/>
        <color rgb="FF262328"/>
        <rFont val="Times New Roman"/>
        <family val="1"/>
      </rPr>
      <t>-47</t>
    </r>
    <r>
      <rPr>
        <sz val="10"/>
        <color rgb="FF4B484D"/>
        <rFont val="Times New Roman"/>
        <family val="1"/>
      </rPr>
      <t>, Jtem</t>
    </r>
    <r>
      <rPr>
        <sz val="10"/>
        <color rgb="FF262328"/>
        <rFont val="Times New Roman"/>
        <family val="1"/>
      </rPr>
      <t>-3</t>
    </r>
  </si>
  <si>
    <r>
      <t>Col(G</t>
    </r>
    <r>
      <rPr>
        <sz val="10"/>
        <color rgb="FF4B484D"/>
        <rFont val="Times New Roman"/>
        <family val="1"/>
      </rPr>
      <t xml:space="preserve">L to </t>
    </r>
    <r>
      <rPr>
        <sz val="10"/>
        <color rgb="FF3A363D"/>
        <rFont val="Times New Roman"/>
        <family val="1"/>
      </rPr>
      <t>PL)</t>
    </r>
  </si>
  <si>
    <t>Tie beam</t>
  </si>
  <si>
    <r>
      <t>Par</t>
    </r>
    <r>
      <rPr>
        <sz val="10"/>
        <color rgb="FF4B484D"/>
        <rFont val="Times New Roman"/>
        <family val="1"/>
      </rPr>
      <t xml:space="preserve">t </t>
    </r>
    <r>
      <rPr>
        <sz val="10"/>
        <color rgb="FF262328"/>
        <rFont val="Times New Roman"/>
        <family val="1"/>
      </rPr>
      <t>Beam</t>
    </r>
  </si>
  <si>
    <t>Part Beam</t>
  </si>
  <si>
    <r>
      <t>P</t>
    </r>
    <r>
      <rPr>
        <sz val="10"/>
        <color rgb="FF36343A"/>
        <rFont val="Times New Roman"/>
        <family val="1"/>
      </rPr>
      <t>art Beam</t>
    </r>
  </si>
  <si>
    <r>
      <t>C</t>
    </r>
    <r>
      <rPr>
        <sz val="10"/>
        <color rgb="FF36343A"/>
        <rFont val="Times New Roman"/>
        <family val="1"/>
      </rPr>
      <t>olumn</t>
    </r>
  </si>
  <si>
    <r>
      <t>L</t>
    </r>
    <r>
      <rPr>
        <sz val="10"/>
        <color rgb="FF231F24"/>
        <rFont val="Times New Roman"/>
        <family val="1"/>
      </rPr>
      <t>intel</t>
    </r>
  </si>
  <si>
    <r>
      <t>P</t>
    </r>
    <r>
      <rPr>
        <sz val="10"/>
        <color rgb="FF36343A"/>
        <rFont val="Times New Roman"/>
        <family val="1"/>
      </rPr>
      <t>arti</t>
    </r>
    <r>
      <rPr>
        <sz val="10"/>
        <color rgb="FF524D54"/>
        <rFont val="Times New Roman"/>
        <family val="1"/>
      </rPr>
      <t>t</t>
    </r>
    <r>
      <rPr>
        <sz val="10"/>
        <color rgb="FF231F24"/>
        <rFont val="Times New Roman"/>
        <family val="1"/>
      </rPr>
      <t xml:space="preserve">ion </t>
    </r>
    <r>
      <rPr>
        <sz val="10"/>
        <color rgb="FF36343A"/>
        <rFont val="Times New Roman"/>
        <family val="1"/>
      </rPr>
      <t>wall</t>
    </r>
  </si>
  <si>
    <t>Ooennine:</t>
  </si>
  <si>
    <t>Windaw</t>
  </si>
  <si>
    <r>
      <t xml:space="preserve">Roof </t>
    </r>
    <r>
      <rPr>
        <sz val="10"/>
        <color rgb="FF231F24"/>
        <rFont val="Times New Roman"/>
        <family val="1"/>
      </rPr>
      <t>beam</t>
    </r>
  </si>
  <si>
    <t>Outer side</t>
  </si>
  <si>
    <t>Roof</t>
  </si>
  <si>
    <r>
      <t xml:space="preserve">Artificial </t>
    </r>
    <r>
      <rPr>
        <sz val="10"/>
        <color rgb="FF231F24"/>
        <rFont val="Times New Roman"/>
        <family val="1"/>
      </rPr>
      <t xml:space="preserve">stone </t>
    </r>
    <r>
      <rPr>
        <sz val="10"/>
        <color rgb="FF36343A"/>
        <rFont val="Times New Roman"/>
        <family val="1"/>
      </rPr>
      <t xml:space="preserve">in floor </t>
    </r>
    <r>
      <rPr>
        <sz val="10"/>
        <color rgb="FF524D54"/>
        <rFont val="Times New Roman"/>
        <family val="1"/>
      </rPr>
      <t>,</t>
    </r>
    <r>
      <rPr>
        <sz val="10"/>
        <color rgb="FF231F24"/>
        <rFont val="Times New Roman"/>
        <family val="1"/>
      </rPr>
      <t xml:space="preserve">dado,staircaseetc </t>
    </r>
    <r>
      <rPr>
        <sz val="10"/>
        <color rgb="FF36343A"/>
        <rFont val="Times New Roman"/>
        <family val="1"/>
      </rPr>
      <t xml:space="preserve">with </t>
    </r>
    <r>
      <rPr>
        <sz val="10"/>
        <color rgb="FF231F24"/>
        <rFont val="Times New Roman"/>
        <family val="1"/>
      </rPr>
      <t xml:space="preserve">cement </t>
    </r>
    <r>
      <rPr>
        <sz val="10"/>
        <color rgb="FF36343A"/>
        <rFont val="Times New Roman"/>
        <family val="1"/>
      </rPr>
      <t xml:space="preserve">morter </t>
    </r>
    <r>
      <rPr>
        <sz val="10"/>
        <color rgb="FF231F24"/>
        <rFont val="Times New Roman"/>
        <family val="1"/>
      </rPr>
      <t xml:space="preserve">(1:2:4)with </t>
    </r>
    <r>
      <rPr>
        <sz val="10"/>
        <color rgb="FF36343A"/>
        <rFont val="Times New Roman"/>
        <family val="1"/>
      </rPr>
      <t xml:space="preserve">stone </t>
    </r>
    <r>
      <rPr>
        <sz val="10"/>
        <color rgb="FF231F24"/>
        <rFont val="Times New Roman"/>
        <family val="1"/>
      </rPr>
      <t xml:space="preserve">chips </t>
    </r>
    <r>
      <rPr>
        <sz val="10"/>
        <color rgb="FF36343A"/>
        <rFont val="Times New Roman"/>
        <family val="1"/>
      </rPr>
      <t>Js</t>
    </r>
    <r>
      <rPr>
        <sz val="10"/>
        <color rgb="FF524D54"/>
        <rFont val="Times New Roman"/>
        <family val="1"/>
      </rPr>
      <t>i</t>
    </r>
    <r>
      <rPr>
        <sz val="10"/>
        <color rgb="FF231F24"/>
        <rFont val="Times New Roman"/>
        <family val="1"/>
      </rPr>
      <t xml:space="preserve">ed </t>
    </r>
    <r>
      <rPr>
        <sz val="10"/>
        <color rgb="FF36343A"/>
        <rFont val="Times New Roman"/>
        <family val="1"/>
      </rPr>
      <t xml:space="preserve">in panels as directed with topping made with </t>
    </r>
    <r>
      <rPr>
        <sz val="10"/>
        <color rgb="FF231F24"/>
        <rFont val="Times New Roman"/>
        <family val="1"/>
      </rPr>
      <t xml:space="preserve">ordinary or </t>
    </r>
    <r>
      <rPr>
        <sz val="10"/>
        <color rgb="FF36343A"/>
        <rFont val="Times New Roman"/>
        <family val="1"/>
      </rPr>
      <t xml:space="preserve">white cement </t>
    </r>
    <r>
      <rPr>
        <sz val="10"/>
        <color rgb="FF231F24"/>
        <rFont val="Times New Roman"/>
        <family val="1"/>
      </rPr>
      <t xml:space="preserve">(as </t>
    </r>
    <r>
      <rPr>
        <sz val="10"/>
        <color rgb="FF36343A"/>
        <rFont val="Times New Roman"/>
        <family val="1"/>
      </rPr>
      <t xml:space="preserve">necessary) and </t>
    </r>
    <r>
      <rPr>
        <sz val="10"/>
        <color rgb="FF231F24"/>
        <rFont val="Times New Roman"/>
        <family val="1"/>
      </rPr>
      <t xml:space="preserve">marbel </t>
    </r>
    <r>
      <rPr>
        <sz val="10"/>
        <color rgb="FF36343A"/>
        <rFont val="Times New Roman"/>
        <family val="1"/>
      </rPr>
      <t xml:space="preserve">dust </t>
    </r>
    <r>
      <rPr>
        <sz val="10"/>
        <color rgb="FF231F24"/>
        <rFont val="Times New Roman"/>
        <family val="1"/>
      </rPr>
      <t xml:space="preserve">in proportion (1:2) </t>
    </r>
    <r>
      <rPr>
        <sz val="10"/>
        <color rgb="FF36343A"/>
        <rFont val="Times New Roman"/>
        <family val="1"/>
      </rPr>
      <t xml:space="preserve">in eluding </t>
    </r>
    <r>
      <rPr>
        <sz val="10"/>
        <color rgb="FF231F24"/>
        <rFont val="Times New Roman"/>
        <family val="1"/>
      </rPr>
      <t xml:space="preserve">smooth </t>
    </r>
    <r>
      <rPr>
        <sz val="10"/>
        <color rgb="FF36343A"/>
        <rFont val="Times New Roman"/>
        <family val="1"/>
      </rPr>
      <t xml:space="preserve">finishing and rounding </t>
    </r>
    <r>
      <rPr>
        <sz val="10"/>
        <color rgb="FF231F24"/>
        <rFont val="Times New Roman"/>
        <family val="1"/>
      </rPr>
      <t xml:space="preserve">off corners </t>
    </r>
    <r>
      <rPr>
        <sz val="10"/>
        <color rgb="FF36343A"/>
        <rFont val="Times New Roman"/>
        <family val="1"/>
      </rPr>
      <t xml:space="preserve">including raking out joints </t>
    </r>
    <r>
      <rPr>
        <sz val="10"/>
        <color rgb="FF231F24"/>
        <rFont val="Times New Roman"/>
        <family val="1"/>
      </rPr>
      <t xml:space="preserve">or </t>
    </r>
    <r>
      <rPr>
        <sz val="10"/>
        <color rgb="FF36343A"/>
        <rFont val="Times New Roman"/>
        <family val="1"/>
      </rPr>
      <t xml:space="preserve">roughening </t>
    </r>
    <r>
      <rPr>
        <sz val="10"/>
        <color rgb="FF231F24"/>
        <rFont val="Times New Roman"/>
        <family val="1"/>
      </rPr>
      <t xml:space="preserve">of </t>
    </r>
    <r>
      <rPr>
        <sz val="10"/>
        <color rgb="FF36343A"/>
        <rFont val="Times New Roman"/>
        <family val="1"/>
      </rPr>
      <t xml:space="preserve">concrete </t>
    </r>
    <r>
      <rPr>
        <sz val="10"/>
        <color rgb="FF231F24"/>
        <rFont val="Times New Roman"/>
        <family val="1"/>
      </rPr>
      <t xml:space="preserve">surface </t>
    </r>
    <r>
      <rPr>
        <sz val="10"/>
        <color rgb="FF36343A"/>
        <rFont val="Times New Roman"/>
        <family val="1"/>
      </rPr>
      <t xml:space="preserve">and application </t>
    </r>
    <r>
      <rPr>
        <sz val="10"/>
        <color rgb="FF231F24"/>
        <rFont val="Times New Roman"/>
        <family val="1"/>
      </rPr>
      <t xml:space="preserve">of </t>
    </r>
    <r>
      <rPr>
        <sz val="10"/>
        <color rgb="FF36343A"/>
        <rFont val="Times New Roman"/>
        <family val="1"/>
      </rPr>
      <t xml:space="preserve">cement slurry before </t>
    </r>
    <r>
      <rPr>
        <sz val="10"/>
        <color rgb="FF231F24"/>
        <rFont val="Times New Roman"/>
        <family val="1"/>
      </rPr>
      <t xml:space="preserve">flooring </t>
    </r>
    <r>
      <rPr>
        <sz val="10"/>
        <color rgb="FF36343A"/>
        <rFont val="Times New Roman"/>
        <family val="1"/>
      </rPr>
      <t xml:space="preserve">works </t>
    </r>
    <r>
      <rPr>
        <sz val="10"/>
        <color rgb="FF231F24"/>
        <rFont val="Times New Roman"/>
        <family val="1"/>
      </rPr>
      <t xml:space="preserve">using </t>
    </r>
    <r>
      <rPr>
        <sz val="10"/>
        <color rgb="FF36343A"/>
        <rFont val="Times New Roman"/>
        <family val="1"/>
      </rPr>
      <t xml:space="preserve">cement@ 1.75 kg/sq.mall complete including all materials and </t>
    </r>
    <r>
      <rPr>
        <sz val="10"/>
        <color rgb="FF231F24"/>
        <rFont val="Times New Roman"/>
        <family val="1"/>
      </rPr>
      <t>labour. In ground floor li3 mm thick topping using gray cement (ii)25 mm
PWD Building Works schedule, p-48 Item 6(ii)
7.375x3.25=23.97m2</t>
    </r>
  </si>
  <si>
    <r>
      <t xml:space="preserve">Reinforcement </t>
    </r>
    <r>
      <rPr>
        <sz val="10"/>
        <color rgb="FF36343A"/>
        <rFont val="Times New Roman"/>
        <family val="1"/>
      </rPr>
      <t xml:space="preserve">for reinforced </t>
    </r>
    <r>
      <rPr>
        <sz val="10"/>
        <color rgb="FF231F24"/>
        <rFont val="Times New Roman"/>
        <family val="1"/>
      </rPr>
      <t xml:space="preserve">concrete </t>
    </r>
    <r>
      <rPr>
        <sz val="10"/>
        <color rgb="FF36343A"/>
        <rFont val="Times New Roman"/>
        <family val="1"/>
      </rPr>
      <t xml:space="preserve">work </t>
    </r>
    <r>
      <rPr>
        <sz val="10"/>
        <color rgb="FF231F24"/>
        <rFont val="Times New Roman"/>
        <family val="1"/>
      </rPr>
      <t xml:space="preserve">in </t>
    </r>
    <r>
      <rPr>
        <sz val="10"/>
        <color rgb="FF36343A"/>
        <rFont val="Times New Roman"/>
        <family val="1"/>
      </rPr>
      <t xml:space="preserve">all sorts </t>
    </r>
    <r>
      <rPr>
        <sz val="10"/>
        <color rgb="FF231F24"/>
        <rFont val="Times New Roman"/>
        <family val="1"/>
      </rPr>
      <t xml:space="preserve">of structures </t>
    </r>
    <r>
      <rPr>
        <sz val="10"/>
        <color rgb="FF36343A"/>
        <rFont val="Times New Roman"/>
        <family val="1"/>
      </rPr>
      <t xml:space="preserve">including distribution </t>
    </r>
    <r>
      <rPr>
        <sz val="10"/>
        <color rgb="FF231F24"/>
        <rFont val="Times New Roman"/>
        <family val="1"/>
      </rPr>
      <t xml:space="preserve">bars, </t>
    </r>
    <r>
      <rPr>
        <sz val="10"/>
        <color rgb="FF36343A"/>
        <rFont val="Times New Roman"/>
        <family val="1"/>
      </rPr>
      <t xml:space="preserve">stirrups, binders </t>
    </r>
    <r>
      <rPr>
        <sz val="10"/>
        <color rgb="FF231F24"/>
        <rFont val="Times New Roman"/>
        <family val="1"/>
      </rPr>
      <t xml:space="preserve">etc </t>
    </r>
    <r>
      <rPr>
        <sz val="10"/>
        <color rgb="FF36343A"/>
        <rFont val="Times New Roman"/>
        <family val="1"/>
      </rPr>
      <t>initia</t>
    </r>
    <r>
      <rPr>
        <sz val="10"/>
        <color rgb="FF010101"/>
        <rFont val="Times New Roman"/>
        <family val="1"/>
      </rPr>
      <t xml:space="preserve">l </t>
    </r>
    <r>
      <rPr>
        <sz val="10"/>
        <color rgb="FF36343A"/>
        <rFont val="Times New Roman"/>
        <family val="1"/>
      </rPr>
      <t xml:space="preserve">straightening and removal </t>
    </r>
    <r>
      <rPr>
        <sz val="10"/>
        <color rgb="FF231F24"/>
        <rFont val="Times New Roman"/>
        <family val="1"/>
      </rPr>
      <t xml:space="preserve">of </t>
    </r>
    <r>
      <rPr>
        <sz val="10"/>
        <color rgb="FF36343A"/>
        <rFont val="Times New Roman"/>
        <family val="1"/>
      </rPr>
      <t xml:space="preserve">loose </t>
    </r>
    <r>
      <rPr>
        <sz val="10"/>
        <color rgb="FF231F24"/>
        <rFont val="Times New Roman"/>
        <family val="1"/>
      </rPr>
      <t xml:space="preserve">rust (if necessary), cutting </t>
    </r>
    <r>
      <rPr>
        <sz val="10"/>
        <color rgb="FF36343A"/>
        <rFont val="Times New Roman"/>
        <family val="1"/>
      </rPr>
      <t xml:space="preserve">to requisite length, </t>
    </r>
    <r>
      <rPr>
        <sz val="10"/>
        <color rgb="FF231F24"/>
        <rFont val="Times New Roman"/>
        <family val="1"/>
      </rPr>
      <t xml:space="preserve">hooking </t>
    </r>
    <r>
      <rPr>
        <sz val="10"/>
        <color rgb="FF36343A"/>
        <rFont val="Times New Roman"/>
        <family val="1"/>
      </rPr>
      <t xml:space="preserve">and bending to </t>
    </r>
    <r>
      <rPr>
        <sz val="10"/>
        <color rgb="FF231F24"/>
        <rFont val="Times New Roman"/>
        <family val="1"/>
      </rPr>
      <t xml:space="preserve">correct shape, </t>
    </r>
    <r>
      <rPr>
        <sz val="10"/>
        <color rgb="FF36343A"/>
        <rFont val="Times New Roman"/>
        <family val="1"/>
      </rPr>
      <t xml:space="preserve">placing in proper </t>
    </r>
    <r>
      <rPr>
        <sz val="10"/>
        <color rgb="FF231F24"/>
        <rFont val="Times New Roman"/>
        <family val="1"/>
      </rPr>
      <t>pos</t>
    </r>
    <r>
      <rPr>
        <sz val="10"/>
        <color rgb="FF524D54"/>
        <rFont val="Times New Roman"/>
        <family val="1"/>
      </rPr>
      <t>i</t>
    </r>
    <r>
      <rPr>
        <sz val="10"/>
        <color rgb="FF36343A"/>
        <rFont val="Times New Roman"/>
        <family val="1"/>
      </rPr>
      <t xml:space="preserve">tion and </t>
    </r>
    <r>
      <rPr>
        <sz val="10"/>
        <color rgb="FF231F24"/>
        <rFont val="Times New Roman"/>
        <family val="1"/>
      </rPr>
      <t>bi</t>
    </r>
    <r>
      <rPr>
        <sz val="10"/>
        <color rgb="FF524D54"/>
        <rFont val="Times New Roman"/>
        <family val="1"/>
      </rPr>
      <t>n</t>
    </r>
    <r>
      <rPr>
        <sz val="10"/>
        <color rgb="FF36343A"/>
        <rFont val="Times New Roman"/>
        <family val="1"/>
      </rPr>
      <t>ding with 16 gauge b</t>
    </r>
    <r>
      <rPr>
        <sz val="10"/>
        <color rgb="FF010101"/>
        <rFont val="Times New Roman"/>
        <family val="1"/>
      </rPr>
      <t>l</t>
    </r>
    <r>
      <rPr>
        <sz val="10"/>
        <color rgb="FF36343A"/>
        <rFont val="Times New Roman"/>
        <family val="1"/>
      </rPr>
      <t xml:space="preserve">ack annealed wire at </t>
    </r>
    <r>
      <rPr>
        <sz val="10"/>
        <color rgb="FF231F24"/>
        <rFont val="Times New Roman"/>
        <family val="1"/>
      </rPr>
      <t xml:space="preserve">every </t>
    </r>
    <r>
      <rPr>
        <sz val="10"/>
        <color rgb="FF36343A"/>
        <rFont val="Times New Roman"/>
        <family val="1"/>
      </rPr>
      <t>intersection, comple</t>
    </r>
    <r>
      <rPr>
        <sz val="10"/>
        <color rgb="FF524D54"/>
        <rFont val="Times New Roman"/>
        <family val="1"/>
      </rPr>
      <t>t</t>
    </r>
    <r>
      <rPr>
        <sz val="10"/>
        <color rgb="FF36343A"/>
        <rFont val="Times New Roman"/>
        <family val="1"/>
      </rPr>
      <t xml:space="preserve">e as </t>
    </r>
    <r>
      <rPr>
        <sz val="10"/>
        <color rgb="FF231F24"/>
        <rFont val="Times New Roman"/>
        <family val="1"/>
      </rPr>
      <t xml:space="preserve">per drawing </t>
    </r>
    <r>
      <rPr>
        <sz val="10"/>
        <color rgb="FF36343A"/>
        <rFont val="Times New Roman"/>
        <family val="1"/>
      </rPr>
      <t>and di</t>
    </r>
    <r>
      <rPr>
        <sz val="10"/>
        <color rgb="FF524D54"/>
        <rFont val="Times New Roman"/>
        <family val="1"/>
      </rPr>
      <t>r</t>
    </r>
    <r>
      <rPr>
        <sz val="10"/>
        <color rgb="FF36343A"/>
        <rFont val="Times New Roman"/>
        <family val="1"/>
      </rPr>
      <t xml:space="preserve">ection. (a) For </t>
    </r>
    <r>
      <rPr>
        <sz val="10"/>
        <color rgb="FF231F24"/>
        <rFont val="Times New Roman"/>
        <family val="1"/>
      </rPr>
      <t xml:space="preserve">works </t>
    </r>
    <r>
      <rPr>
        <sz val="10"/>
        <color rgb="FF36343A"/>
        <rFont val="Times New Roman"/>
        <family val="1"/>
      </rPr>
      <t>in fou</t>
    </r>
    <r>
      <rPr>
        <sz val="10"/>
        <color rgb="FF524D54"/>
        <rFont val="Times New Roman"/>
        <family val="1"/>
      </rPr>
      <t>n</t>
    </r>
    <r>
      <rPr>
        <sz val="10"/>
        <color rgb="FF231F24"/>
        <rFont val="Times New Roman"/>
        <family val="1"/>
      </rPr>
      <t>dat</t>
    </r>
    <r>
      <rPr>
        <sz val="10"/>
        <color rgb="FF524D54"/>
        <rFont val="Times New Roman"/>
        <family val="1"/>
      </rPr>
      <t>i</t>
    </r>
    <r>
      <rPr>
        <sz val="10"/>
        <color rgb="FF36343A"/>
        <rFont val="Times New Roman"/>
        <family val="1"/>
      </rPr>
      <t xml:space="preserve">on and upto </t>
    </r>
    <r>
      <rPr>
        <sz val="10"/>
        <color rgb="FF231F24"/>
        <rFont val="Times New Roman"/>
        <family val="1"/>
      </rPr>
      <t xml:space="preserve">roof of ground floor/upto </t>
    </r>
    <r>
      <rPr>
        <sz val="10"/>
        <color rgb="FF36343A"/>
        <rFont val="Times New Roman"/>
        <family val="1"/>
      </rPr>
      <t>4 m.</t>
    </r>
  </si>
  <si>
    <r>
      <t xml:space="preserve">1.20% of item no </t>
    </r>
    <r>
      <rPr>
        <sz val="10"/>
        <color rgb="FF231F24"/>
        <rFont val="Times New Roman"/>
        <family val="1"/>
      </rPr>
      <t>06</t>
    </r>
  </si>
  <si>
    <t xml:space="preserve">Collapsible gate with 40 mm x 10 mm x 6 mm Tee as top and bottom guide rail, 20 mm x 10 mm x 2 mm vertical channels 100 mm apartin fullt stretched position 20m x S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
PWD Building Works schedule, Page -106, Item- .18
2X1.00X2.10=4.20m2
</t>
  </si>
  <si>
    <t xml:space="preserve">Brick work with 1st class bricks in cement mortar (1:4)
(a) Foundation and plinth groung floor
PWD Building Works schedule, Page -15, ltem-7.a (Rate Analysis)
</t>
  </si>
  <si>
    <r>
      <t>T</t>
    </r>
    <r>
      <rPr>
        <sz val="10"/>
        <color rgb="FF3F3D42"/>
        <rFont val="Times New Roman"/>
        <family val="1"/>
      </rPr>
      <t xml:space="preserve">ie beam </t>
    </r>
    <r>
      <rPr>
        <sz val="10"/>
        <color rgb="FF2F2D31"/>
        <rFont val="Times New Roman"/>
        <family val="1"/>
      </rPr>
      <t>to plinth</t>
    </r>
  </si>
  <si>
    <t>Partition wa11(600-250=350)</t>
  </si>
  <si>
    <r>
      <t>S</t>
    </r>
    <r>
      <rPr>
        <sz val="10"/>
        <color rgb="FF2F2D31"/>
        <rFont val="Times New Roman"/>
        <family val="1"/>
      </rPr>
      <t>tair</t>
    </r>
  </si>
  <si>
    <t>Brick work with 1st class bricks in cement mortar (1:4) (b) superstructure groung floor PWD Building Works schedule, Page -15, ltem-7.b (Rate Analysis)</t>
  </si>
  <si>
    <r>
      <t>3.0-</t>
    </r>
    <r>
      <rPr>
        <sz val="10"/>
        <color rgb="FF1F1C21"/>
        <rFont val="Times New Roman"/>
        <family val="1"/>
      </rPr>
      <t>0.25</t>
    </r>
    <r>
      <rPr>
        <sz val="10"/>
        <color rgb="FF3F3D42"/>
        <rFont val="Times New Roman"/>
        <family val="1"/>
      </rPr>
      <t>-</t>
    </r>
    <r>
      <rPr>
        <sz val="10"/>
        <color rgb="FF1F1C21"/>
        <rFont val="Times New Roman"/>
        <family val="1"/>
      </rPr>
      <t>0</t>
    </r>
    <r>
      <rPr>
        <sz val="10"/>
        <color rgb="FF3F3D42"/>
        <rFont val="Times New Roman"/>
        <family val="1"/>
      </rPr>
      <t>.2</t>
    </r>
    <r>
      <rPr>
        <sz val="10"/>
        <color rgb="FF1F1C21"/>
        <rFont val="Times New Roman"/>
        <family val="1"/>
      </rPr>
      <t>-2.55</t>
    </r>
  </si>
  <si>
    <r>
      <t>P</t>
    </r>
    <r>
      <rPr>
        <sz val="10"/>
        <color rgb="FF1F1C21"/>
        <rFont val="Times New Roman"/>
        <family val="1"/>
      </rPr>
      <t>e</t>
    </r>
    <r>
      <rPr>
        <sz val="10"/>
        <color rgb="FF3F3D42"/>
        <rFont val="Times New Roman"/>
        <family val="1"/>
      </rPr>
      <t>d</t>
    </r>
    <r>
      <rPr>
        <sz val="10"/>
        <color rgb="FF1F1C21"/>
        <rFont val="Times New Roman"/>
        <family val="1"/>
      </rPr>
      <t>uction</t>
    </r>
  </si>
  <si>
    <t>Window</t>
  </si>
  <si>
    <t xml:space="preserve">Labour for Chipping of concrete surface before taking up Plastering work.
 PWD Building Works schedule, P-192, It-1
</t>
  </si>
  <si>
    <r>
      <t>Li</t>
    </r>
    <r>
      <rPr>
        <sz val="10"/>
        <color rgb="FF1F1C21"/>
        <rFont val="Times New Roman"/>
        <family val="1"/>
      </rPr>
      <t>nte</t>
    </r>
    <r>
      <rPr>
        <sz val="10"/>
        <color rgb="FF3F3D42"/>
        <rFont val="Times New Roman"/>
        <family val="1"/>
      </rPr>
      <t>l</t>
    </r>
  </si>
  <si>
    <t>Partition wall</t>
  </si>
  <si>
    <r>
      <t>'.Part</t>
    </r>
    <r>
      <rPr>
        <sz val="10"/>
        <color rgb="FF1F1C21"/>
        <rFont val="Times New Roman"/>
        <family val="1"/>
      </rPr>
      <t>itio</t>
    </r>
    <r>
      <rPr>
        <sz val="10"/>
        <color rgb="FF3F3D42"/>
        <rFont val="Times New Roman"/>
        <family val="1"/>
      </rPr>
      <t xml:space="preserve">n </t>
    </r>
    <r>
      <rPr>
        <sz val="10"/>
        <color rgb="FF2F2D31"/>
        <rFont val="Times New Roman"/>
        <family val="1"/>
      </rPr>
      <t>wall</t>
    </r>
  </si>
  <si>
    <r>
      <t xml:space="preserve">Below </t>
    </r>
    <r>
      <rPr>
        <sz val="10"/>
        <color rgb="FF1F1C21"/>
        <rFont val="Times New Roman"/>
        <family val="1"/>
      </rPr>
      <t>ooenning</t>
    </r>
  </si>
  <si>
    <r>
      <t>Ro</t>
    </r>
    <r>
      <rPr>
        <sz val="10"/>
        <color rgb="FF1F1C21"/>
        <rFont val="Times New Roman"/>
        <family val="1"/>
      </rPr>
      <t xml:space="preserve">of </t>
    </r>
    <r>
      <rPr>
        <sz val="10"/>
        <color rgb="FF2F2D31"/>
        <rFont val="Times New Roman"/>
        <family val="1"/>
      </rPr>
      <t>beam</t>
    </r>
  </si>
  <si>
    <r>
      <t xml:space="preserve">ln </t>
    </r>
    <r>
      <rPr>
        <sz val="10"/>
        <color rgb="FF2F2D31"/>
        <rFont val="Times New Roman"/>
        <family val="1"/>
      </rPr>
      <t>side</t>
    </r>
  </si>
  <si>
    <t>In side</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</si>
  <si>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</si>
  <si>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r>
      <t xml:space="preserve">In </t>
    </r>
    <r>
      <rPr>
        <sz val="10"/>
        <color rgb="FF2F2D31"/>
        <rFont val="Times New Roman"/>
        <family val="1"/>
      </rPr>
      <t>side</t>
    </r>
  </si>
  <si>
    <r>
      <t>3</t>
    </r>
    <r>
      <rPr>
        <sz val="10"/>
        <color rgb="FF605D67"/>
        <rFont val="Times New Roman"/>
        <family val="1"/>
      </rPr>
      <t>.</t>
    </r>
    <r>
      <rPr>
        <sz val="10"/>
        <color rgb="FF1F1C21"/>
        <rFont val="Times New Roman"/>
        <family val="1"/>
      </rPr>
      <t>0-0</t>
    </r>
    <r>
      <rPr>
        <sz val="10"/>
        <color rgb="FF605D67"/>
        <rFont val="Times New Roman"/>
        <family val="1"/>
      </rPr>
      <t>.</t>
    </r>
    <r>
      <rPr>
        <sz val="10"/>
        <color rgb="FF2F2D31"/>
        <rFont val="Times New Roman"/>
        <family val="1"/>
      </rPr>
      <t>125-2.1=0.78</t>
    </r>
  </si>
  <si>
    <r>
      <t>Partiti</t>
    </r>
    <r>
      <rPr>
        <sz val="10"/>
        <color rgb="FF1F1C21"/>
        <rFont val="Times New Roman"/>
        <family val="1"/>
      </rPr>
      <t>o</t>
    </r>
    <r>
      <rPr>
        <sz val="10"/>
        <color rgb="FF3F3D42"/>
        <rFont val="Times New Roman"/>
        <family val="1"/>
      </rPr>
      <t xml:space="preserve">n </t>
    </r>
    <r>
      <rPr>
        <sz val="10"/>
        <color rgb="FF2F2D31"/>
        <rFont val="Times New Roman"/>
        <family val="1"/>
      </rPr>
      <t>wall</t>
    </r>
  </si>
  <si>
    <t>Oedudction</t>
  </si>
  <si>
    <t xml:space="preserve"> ln side</t>
  </si>
  <si>
    <t>1/3 of the opening</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</si>
  <si>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Buildine:Works schedule P-189 It- No. 1 ii)(c (Rate Analvsis)
</t>
  </si>
  <si>
    <r>
      <t>S</t>
    </r>
    <r>
      <rPr>
        <sz val="10"/>
        <color rgb="FF1D1A1F"/>
        <rFont val="Times New Roman"/>
        <family val="1"/>
      </rPr>
      <t>lab</t>
    </r>
  </si>
  <si>
    <t>Neat cement punning about 1.5 mm thick in wall ,dado, window sills, floors etc . Note 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</si>
  <si>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It- 3 fi)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</si>
  <si>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5x2.10x0.75=7.875m2
</t>
  </si>
  <si>
    <t>Iron butt hinges of approved quality fitted and fixed with steel screws, with ISi mark. (viii) 100mm X 75mm X 3.50mm. PWD Building Works schedule, P-140, It No. -5 (viii)</t>
  </si>
  <si>
    <t xml:space="preserve">Anodised aluminium decorative handle (hexagonal / fluted) of approed quality fitted and fixed complete.
(i) 150mm plate x 10mm dia rod x 12mm hexagonal/fluted.
PWD Building Works schedule, Page -146. Item no-31,(i)
</t>
  </si>
  <si>
    <t xml:space="preserve">Supplying and laying chequered tiles of any shede and of approved quality with (1:1.5:3) cement concrete laied in pannels or patterns as directed in pavement ,footpath etc including necessary underlay 25 mm thick (avg)cement morter (1:3) complete in all uespect with all labour and materials. ( Using cement slurry @4.4kg/sq.m at back side nd @2.4 kg/sq.m for joint filling).
PWD Building Works schedule, Page -74, Item no- 46(i).  25 mm thick
</t>
  </si>
  <si>
    <t>Rendering the Surface of walls and ceiling with White Cement base WATER PROOF wall putty of approved make &amp; brand.(1.5 mm thick) In Ground Floor PWD Building Works schedule, PWD, P- 198, I - 5</t>
  </si>
  <si>
    <r>
      <t xml:space="preserve">Same as </t>
    </r>
    <r>
      <rPr>
        <sz val="10"/>
        <color rgb="FF464249"/>
        <rFont val="Times New Roman"/>
        <family val="1"/>
      </rPr>
      <t xml:space="preserve">item no 18 </t>
    </r>
    <r>
      <rPr>
        <sz val="10"/>
        <color rgb="FF312D31"/>
        <rFont val="Times New Roman"/>
        <family val="1"/>
      </rPr>
      <t>+19-20</t>
    </r>
  </si>
  <si>
    <t xml:space="preserve">Applying interrior grade Acrylic Primer of approved quality and brand on plastered and concrete surface old or new surface to receive Distemper Acrylic emulsion paint 1including scraping and prepairing the surface thoroughly, complete as per manufacturer's specification and as per direction of the E-1-C ( Ground Floor) ( b) Two Coats
PWDBuilding Works schedule, Page -74, Item no- 46[i).
</t>
  </si>
  <si>
    <r>
      <t>I</t>
    </r>
    <r>
      <rPr>
        <sz val="10"/>
        <color rgb="FF312D31"/>
        <rFont val="Times New Roman"/>
        <family val="1"/>
      </rPr>
      <t>n side</t>
    </r>
  </si>
  <si>
    <r>
      <t>S</t>
    </r>
    <r>
      <rPr>
        <sz val="10"/>
        <color rgb="FF56525B"/>
        <rFont val="Times New Roman"/>
        <family val="1"/>
      </rPr>
      <t>l</t>
    </r>
    <r>
      <rPr>
        <sz val="10"/>
        <color rgb="FF312D31"/>
        <rFont val="Times New Roman"/>
        <family val="1"/>
      </rPr>
      <t>ab</t>
    </r>
  </si>
  <si>
    <t>3.0-0.125-2.1=0.78</t>
  </si>
  <si>
    <t xml:space="preserve">Dry Destempering interial walls or ceilling including cleaning, washing, smoothening
30 surface (b) two coats
FWD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</si>
  <si>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31 surface thoroughly, complete as per manufacturer's specification and as per direction of
the EiC in Ground Floor (b) two coats.
PWD Building Works schedule, Page -196, Item no- 8(b)
79.69+18.00 +36.00 = 136.69 m2
</t>
  </si>
  <si>
    <r>
      <t xml:space="preserve">Parapet </t>
    </r>
    <r>
      <rPr>
        <sz val="10"/>
        <color rgb="FF464249"/>
        <rFont val="Times New Roman"/>
        <family val="1"/>
      </rPr>
      <t>wa</t>
    </r>
    <r>
      <rPr>
        <sz val="10"/>
        <color rgb="FF1C181D"/>
        <rFont val="Times New Roman"/>
        <family val="1"/>
      </rPr>
      <t>ll</t>
    </r>
  </si>
  <si>
    <r>
      <t xml:space="preserve">In </t>
    </r>
    <r>
      <rPr>
        <sz val="10"/>
        <color rgb="FF312D31"/>
        <rFont val="Times New Roman"/>
        <family val="1"/>
      </rPr>
      <t>side</t>
    </r>
  </si>
  <si>
    <t>Dedudction</t>
  </si>
  <si>
    <r>
      <t xml:space="preserve">1 /3 </t>
    </r>
    <r>
      <rPr>
        <sz val="10"/>
        <color rgb="FF1C181D"/>
        <rFont val="Times New Roman"/>
        <family val="1"/>
      </rPr>
      <t xml:space="preserve">of the </t>
    </r>
    <r>
      <rPr>
        <sz val="10"/>
        <color rgb="FF312D31"/>
        <rFont val="Times New Roman"/>
        <family val="1"/>
      </rPr>
      <t>opening</t>
    </r>
  </si>
  <si>
    <t xml:space="preserve">Protective and Decorative Acrylic Exterior emulsion paint of approved quality, as per manufacturer's specification and as per dirction of EiC to be applied overf Acrylic primer
32 as required. The rate includes cost of materials, labour, scaffolding and all incedental 
charges but excluding the cost of primer in ground floor (two coats)(a) normal acrylic
emulsion. PWD Building Works schedule, Page - 197, Item no- l 7(a)
</t>
  </si>
  <si>
    <t xml:space="preserve">(b) Priming one coat on timber or plastered surface with synthetic oil bound primer of
33 approved quality including smoothening surfaces by sand papering etc. 
PWD Building Works schedule, Page -200 . Item no- 1 (b)
</t>
  </si>
  <si>
    <t xml:space="preserve">(A) Painting with best quality synthetic enamel paint of approved make and brand h1cluding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</si>
  <si>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PWDBuilding Works schedule, P-104 ltem-13 A (i) (3rd Corrigendam Page No 91)
</t>
  </si>
  <si>
    <r>
      <t>P</t>
    </r>
    <r>
      <rPr>
        <sz val="10"/>
        <color rgb="FF2A262A"/>
        <rFont val="Times New Roman"/>
        <family val="1"/>
      </rPr>
      <t xml:space="preserve">ump </t>
    </r>
    <r>
      <rPr>
        <sz val="10"/>
        <color rgb="FF3B383D"/>
        <rFont val="Times New Roman"/>
        <family val="1"/>
      </rPr>
      <t>House</t>
    </r>
  </si>
  <si>
    <t xml:space="preserve">a) Priming one coat on steel or other metal surface with synthetic oil bound primer of [approved quality including smoothening surfaces by sand papering etc.
PWD Building Works schedule, P/200 ltem-1(a)
</t>
  </si>
  <si>
    <r>
      <t>Ouent</t>
    </r>
    <r>
      <rPr>
        <sz val="10"/>
        <color rgb="FF565459"/>
        <rFont val="Times New Roman"/>
        <family val="1"/>
      </rPr>
      <t>i</t>
    </r>
    <r>
      <rPr>
        <sz val="10"/>
        <color rgb="FF3B383D"/>
        <rFont val="Times New Roman"/>
        <family val="1"/>
      </rPr>
      <t xml:space="preserve">tv from item </t>
    </r>
    <r>
      <rPr>
        <sz val="10"/>
        <color rgb="FF2A262A"/>
        <rFont val="Times New Roman"/>
        <family val="1"/>
      </rPr>
      <t>11035</t>
    </r>
  </si>
  <si>
    <r>
      <t xml:space="preserve">IOuentitv from item </t>
    </r>
    <r>
      <rPr>
        <sz val="10"/>
        <color rgb="FF2A262A"/>
        <rFont val="Times New Roman"/>
        <family val="1"/>
      </rPr>
      <t>no14</t>
    </r>
  </si>
  <si>
    <t xml:space="preserve">A) Painting with best quality synthetic enamel paint of approved make and brand cluding smoothening surface by sand papering etc. including using of approved putty etc. on the surface, if necessary :
(b) On steel or other metal surface:
(iv) Two coats (with any shade except white)
PWD Building Works schedule, P-200 ltem-2(b)(iv)
</t>
  </si>
  <si>
    <t xml:space="preserve">Supplying and laying true to line and level vitrified tiles of approved brand (size not less than 600 mm X 600 mm X 10 mm thick) in floor, skirting etc. set in 20 mm sand cement mortar (1:4) and 2 mm thick cement slurry back side of tiles using cement@ 2.91Kg./sqM or using polymerised adhesive (6 mm thick layer applied directly over finished artificial stone floor/Mosaic etc without any backing course) laid after application slurry using 1.75 Kg of cement per sqM below mortar onJy,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1,1(1) With application slurry@l.75 kg/ Sq.m, 20 mm sand cement mortar (1:4) &amp; 2 mm thick cement slurry at back side of tiles, 0.2 kg/ Sq.m white cement for joint filling with pigment.
(A) Deep Colour &amp; White
PWD Building Works schedule, Page-66 ltem-36 (A) ( 3rd
</t>
  </si>
  <si>
    <r>
      <t>I</t>
    </r>
    <r>
      <rPr>
        <sz val="10"/>
        <color rgb="FF565459"/>
        <rFont val="Times New Roman"/>
        <family val="1"/>
      </rPr>
      <t xml:space="preserve">n </t>
    </r>
    <r>
      <rPr>
        <sz val="10"/>
        <color rgb="FF2D2A2F"/>
        <rFont val="Times New Roman"/>
        <family val="1"/>
      </rPr>
      <t>side</t>
    </r>
  </si>
  <si>
    <t>S.04</t>
  </si>
  <si>
    <t>DedudctionfWindow)</t>
  </si>
  <si>
    <t>1.0S</t>
  </si>
  <si>
    <t>]Door</t>
  </si>
  <si>
    <r>
      <t xml:space="preserve">1/3 of the </t>
    </r>
    <r>
      <rPr>
        <sz val="10"/>
        <color rgb="FF2D2A2F"/>
        <rFont val="Times New Roman"/>
        <family val="1"/>
      </rPr>
      <t>opening</t>
    </r>
  </si>
  <si>
    <r>
      <t>i</t>
    </r>
    <r>
      <rPr>
        <sz val="10"/>
        <color rgb="FF2D2A2F"/>
        <rFont val="Times New Roman"/>
        <family val="1"/>
      </rPr>
      <t xml:space="preserve">i) </t>
    </r>
    <r>
      <rPr>
        <sz val="10"/>
        <color rgb="FF3F3D42"/>
        <rFont val="Times New Roman"/>
        <family val="1"/>
      </rPr>
      <t xml:space="preserve">Louvered </t>
    </r>
    <r>
      <rPr>
        <sz val="10"/>
        <color rgb="FF2D2A2F"/>
        <rFont val="Times New Roman"/>
        <family val="1"/>
      </rPr>
      <t>Section</t>
    </r>
    <r>
      <rPr>
        <sz val="10"/>
        <color rgb="FF010101"/>
        <rFont val="Times New Roman"/>
        <family val="1"/>
      </rPr>
      <t>.</t>
    </r>
  </si>
  <si>
    <r>
      <t>i</t>
    </r>
    <r>
      <rPr>
        <sz val="10"/>
        <color rgb="FF2D2A2F"/>
        <rFont val="Times New Roman"/>
        <family val="1"/>
      </rPr>
      <t xml:space="preserve">ii) Cleat </t>
    </r>
    <r>
      <rPr>
        <sz val="10"/>
        <color rgb="FF3F3D42"/>
        <rFont val="Times New Roman"/>
        <family val="1"/>
      </rPr>
      <t xml:space="preserve">angle </t>
    </r>
    <r>
      <rPr>
        <i/>
        <sz val="10"/>
        <color rgb="FF2D2A2F"/>
        <rFont val="Times New Roman"/>
        <family val="1"/>
      </rPr>
      <t xml:space="preserve">( </t>
    </r>
    <r>
      <rPr>
        <sz val="10"/>
        <color rgb="FF2D2A2F"/>
        <rFont val="Times New Roman"/>
        <family val="1"/>
      </rPr>
      <t>Non-annodized).</t>
    </r>
  </si>
  <si>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lockjng arrangements, sliding rollers and other necessary fittings, fixture, adhesives and joineries along with extruded neoprine or EPDM gasketing in between window frame and masonry work (walls, column, beam.lintels etc.) as well as between glass and shutter frame for fiJ\:ing glass and Polysulphide sealant and in between shutter and window frame where necessary including cutting to requisite size and fixing glass as per drawing, specification and direction ofEIC. The rate includes the hire charge of all tools and plants, including all incidental charges, adhesive, joineries such as screw, cleat angle etc. but excluding the cost of extruded aluminium sections, glass, neoprene/ EPDM gasket, locking arrangement and rollers.v) Louvered window.
PWD Building Works schedule, P-243, I -9
</t>
  </si>
  <si>
    <t xml:space="preserve">Supplying bubble free float glass of approved make and brand conforming to IS: 2835- [ 987. iv) Smm thick coloured/ tinted/ smoke glass. PWD Building Works schedule, P-
43, 1 -9
</t>
  </si>
  <si>
    <t xml:space="preserve">x) Ficus blakii (F. Vivicon) well branched ( pot of size 30cm.
PWD Building Works schedule, Page -261 Bushy) of height 120cm - 135 cm in earthen
, It- 9 (x)
</t>
  </si>
  <si>
    <t xml:space="preserve">
Supplying and planting of different plants/ (supplying well grown plants bushy and healthy, i.e. exposed height including all leads and lifts,carriage, handling, manuring applying  pesticide and fertilizer etc.
i) Furcaria Veriegated 10 to 12 leaves in height 20-30 cm in earthen pot of size 25cm 
</t>
  </si>
  <si>
    <t xml:space="preserve">
Painting block letters or digits in Black Japan
e) Size above 7.5 cm. and upto 10 cm. PWD Building Works schedule, P-268, lt-1
</t>
  </si>
  <si>
    <t>xxvi) Areca Palm 4 - 5 suckers of height 90 PWD Building Works schedule, Page -261, cm to 105 cm in earthen pots of size 25 cm. It- 9 (xxvi)</t>
  </si>
  <si>
    <t>SANITARY 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</si>
  <si>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</si>
  <si>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</si>
  <si>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</si>
  <si>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 xml:space="preserve">Supplying fitting and fixing squating plate with integrated flushing in white vitreous set in cement concrete (6:3:1) with jhama chips complete.
 ( Payment of concrete will be paid seperately)
( I ) 450 mm x 350 mm
</t>
  </si>
  <si>
    <t xml:space="preserve">Supplying, fitting and fixing 10 litre P.V.C. low-down cistern conforming to I.S. specification with P.V.C. fittings complete,C.I. brackets including two coats of painting to
bracket etc.
PWD S&amp;P Schedule, Page No.-36 ltem No.-2,
</t>
  </si>
  <si>
    <t xml:space="preserve">Supplying,fitting and fixing 32 mm dia. Flush Pipe of approved make with necessary fixing materials and clamps complete. i) Polythene Flush Pipe
PWD S&amp;P Schedule, Page no 81. Item no. 11(i)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</si>
  <si>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</si>
  <si>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I Fith C.I. brackets on 75 mm X 75 mm wooden blocks, C.P. waste fittings of32 mm dia.,
ending good all damages and painting the brackets with two coats of approved paint 56 (ii) 550 mm X 400 mm size
PWD S&amp;P Schedule, P-41, It 2 (ii)
</t>
  </si>
  <si>
    <t>Supplying fitting and fixing pedestal of approved make for wash basin (White) PWD S&amp;P Schedule, P-41, It 3</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</si>
  <si>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</si>
  <si>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</si>
  <si>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</si>
  <si>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Tropical / Sumthing Special of ESSCO or similar
PWD S&amp;P Schedule, Page No.-6 Item No.-7-b-i
</t>
  </si>
  <si>
    <t>Chromium plated angular Stop Cock with wall flange (Equivalent to Code No. 5053 &amp; Model - Florentine of Jaquar or similar brand). PWD S&amp;P Schedule, Page No.-6 Item No.-7 d-i,</t>
  </si>
  <si>
    <t>Supplying, fitting and fixing pillar cock of approved make. a) (i) CP Pillar Cock - 15 mm. (Equivalent to Code No. 507 &amp; Model - Tropical / Sumthing Special of ESSCO or similar brand). (P. No. - 45, Item. No. - 19(a)i, Pwd Sanitary Plumbing Schedule 2017)</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</si>
  <si>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ihcluding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seperateiy) (a) For Exposed Work PVC Pipes, 25mm
Page No.-12 Item No.-19-i(a), PWD,VOL-11,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</si>
  <si>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</si>
  <si>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</si>
  <si>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dia(E5)
PWD S&amp;P Schedule, P-5 lt-5,vii),
</t>
  </si>
  <si>
    <t xml:space="preserve">Supplying P.V.C. water storage tank of approved quality with closed top with lid (Black) -
Multilayer
(b) 1000 litre capacity
PWDS&amp;P Schedule, page.37,item no-6 (b)
</t>
  </si>
  <si>
    <t xml:space="preserve">Labour for hoisting plastic water storage tank.
(i) Upto 1500 litre capacity.
(a) Upto 1st st01y from G.L.
PWDS&amp;P Schedule, page.37,item no-10 (i)(a)
</t>
  </si>
  <si>
    <t>Labour for punching hole in plastic water storage tank upto 50 mm dia. PWD S&amp;P Schedule, (P. No.- 38, Item. No. - 13</t>
  </si>
  <si>
    <t>Sunnlv of UPVC oioes (B Tvue) &amp; fittings conforming to IS-13592- 1992.(A) m Single</t>
  </si>
  <si>
    <t xml:space="preserve">(B) Fittings
(i) Coupler, (b) 110 mm
</t>
  </si>
  <si>
    <t>[iii) Door Tee, (b) 110 mm</t>
  </si>
  <si>
    <t>ix)Bend 45(b)  110 mm</t>
  </si>
  <si>
    <t>xvii) W.C.Connector (150 mm lonal 125 X 11o(w/WC Ring) 75 mm</t>
  </si>
  <si>
    <t>xxxi) Plain Floor Tran with Too tile &amp; Strainer 75 mm</t>
  </si>
  <si>
    <t>L) Rubber Rine:, fbl 110 mm</t>
  </si>
  <si>
    <t xml:space="preserve">Labour for fitting and fixing U.P.V.C. pipes for above ground work including cost of
jointing materials etc. fitting and fixing all necessary specials, cutting pipes, cutting holes in total pipeline including specials. (B) Under ground, (ii) 110 mm dia.
PWD S&amp;P Schedule, (P. - 74, Item. No. - 24 (B)
</t>
  </si>
  <si>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(B),(c),(i) &amp; (BJ, (d),(i), Pwd volume- i, 2017)
</t>
  </si>
  <si>
    <t>86 B) UPVC Fittings: c) Bend 87.5 degree (i) 75 mm. Dia.</t>
  </si>
  <si>
    <t>87 B UPVC Fittim!s: dl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</si>
  <si>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88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aLI costs of labour and materials.
i) With Pakur variety (Other than SAIL/TATA/RINL).
PWDS&amp;P ScheduJe, S.P.87,ltem No-1/(i), 7th Corrigenda Volume ii
</t>
  </si>
  <si>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</si>
  <si>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5mm thick cement plaster (1:4) on outer face from top of the well upto G.L. and 6 mm
Ithick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 NL)
S.P.89,Item No-4 7th Corrigenda Volume ii
</t>
  </si>
  <si>
    <t xml:space="preserve">Supplying, fitting and fixing towel rail with two brackets.
(a) C.P. over brass
(ii) 25 mm dia. and 600 mm long No- 22 (a)(ii) 
PWD S&amp;P Schedule, 
p No 82
</t>
  </si>
  <si>
    <t xml:space="preserve">Supplying, fitting and fixing bevelled edged mirror 5.5 mm thick silver red as per LS. 3438 / 1965 together with brass C.P. hinges. (ii) 600 mm X 450 mm
PWD S&amp;P Schedule, P-81, Jt-15(ii)
</t>
  </si>
  <si>
    <t xml:space="preserve">Supplying, fitting and fixing soap holder.
(b) Fibre glass
Sanitary and plumbing work schedule P-82, Jt-18(b)
</t>
  </si>
  <si>
    <t xml:space="preserve">Supplying, fitting and fixing glass shelf with aluminium guard rails.
{a) Ordinary type with 5.5 mm sheet glass
(i) 450 mm X 125 mm
Sanitary and plumbing work schedule P-81, It-16(a)(i)
</t>
  </si>
  <si>
    <t>sq.m</t>
  </si>
  <si>
    <t>M.T</t>
  </si>
  <si>
    <t>cu.m</t>
  </si>
  <si>
    <t xml:space="preserve">Anodised aluminium barrel /tower/ socket bolt (full covered) of approved manufactured from extruded section conforming to I.S. 204/74 fitted and fixed with oadmium plated screws. (vii) 225mm longx 10mm dia. bolt.
PWD Building Works schedule, P-144, It No. 26 (vii)
</t>
  </si>
  <si>
    <t>each</t>
  </si>
  <si>
    <t>qntl.</t>
  </si>
  <si>
    <t>M</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</si>
  <si>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</si>
  <si>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</si>
  <si>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</si>
  <si>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</si>
  <si>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r>
      <t xml:space="preserve">25mm. </t>
    </r>
    <r>
      <rPr>
        <sz val="10"/>
        <color rgb="FF3A363D"/>
        <rFont val="Times New Roman"/>
        <family val="1"/>
      </rPr>
      <t xml:space="preserve">thick damp </t>
    </r>
    <r>
      <rPr>
        <sz val="10"/>
        <color rgb="FF262328"/>
        <rFont val="Times New Roman"/>
        <family val="1"/>
      </rPr>
      <t xml:space="preserve">proof </t>
    </r>
    <r>
      <rPr>
        <sz val="10"/>
        <color rgb="FF3A363D"/>
        <rFont val="Times New Roman"/>
        <family val="1"/>
      </rPr>
      <t xml:space="preserve">course </t>
    </r>
    <r>
      <rPr>
        <sz val="9.5"/>
        <color rgb="FF3A363D"/>
        <rFont val="Times New Roman"/>
        <family val="1"/>
      </rPr>
      <t xml:space="preserve">with </t>
    </r>
    <r>
      <rPr>
        <sz val="10"/>
        <color rgb="FF3A363D"/>
        <rFont val="Times New Roman"/>
        <family val="1"/>
      </rPr>
      <t xml:space="preserve">cement concrete with </t>
    </r>
    <r>
      <rPr>
        <sz val="10"/>
        <color rgb="FF262328"/>
        <rFont val="Times New Roman"/>
        <family val="1"/>
      </rPr>
      <t xml:space="preserve">stone </t>
    </r>
    <r>
      <rPr>
        <sz val="10"/>
        <color rgb="FF3A363D"/>
        <rFont val="Times New Roman"/>
        <family val="1"/>
      </rPr>
      <t>chips (1:1.5</t>
    </r>
    <r>
      <rPr>
        <sz val="10"/>
        <color rgb="FF110F13"/>
        <rFont val="Times New Roman"/>
        <family val="1"/>
      </rPr>
      <t xml:space="preserve">:3) </t>
    </r>
    <r>
      <rPr>
        <sz val="10"/>
        <color rgb="FF262328"/>
        <rFont val="Times New Roman"/>
        <family val="1"/>
      </rPr>
      <t xml:space="preserve">[with </t>
    </r>
    <r>
      <rPr>
        <sz val="10"/>
        <color rgb="FF3A363D"/>
        <rFont val="Times New Roman"/>
        <family val="1"/>
      </rPr>
      <t xml:space="preserve">graded </t>
    </r>
    <r>
      <rPr>
        <sz val="10"/>
        <color rgb="FF262328"/>
        <rFont val="Times New Roman"/>
        <family val="1"/>
      </rPr>
      <t xml:space="preserve">stone aggregate 10 </t>
    </r>
    <r>
      <rPr>
        <sz val="10"/>
        <color rgb="FF3A363D"/>
        <rFont val="Times New Roman"/>
        <family val="1"/>
      </rPr>
      <t xml:space="preserve">mm </t>
    </r>
    <r>
      <rPr>
        <sz val="10"/>
        <color rgb="FF4B484D"/>
        <rFont val="Times New Roman"/>
        <family val="1"/>
      </rPr>
      <t>no</t>
    </r>
    <r>
      <rPr>
        <sz val="10"/>
        <color rgb="FF262328"/>
        <rFont val="Times New Roman"/>
        <family val="1"/>
      </rPr>
      <t xml:space="preserve">minal </t>
    </r>
    <r>
      <rPr>
        <sz val="10"/>
        <color rgb="FF3A363D"/>
        <rFont val="Times New Roman"/>
        <family val="1"/>
      </rPr>
      <t xml:space="preserve">size] and </t>
    </r>
    <r>
      <rPr>
        <sz val="10"/>
        <color rgb="FF262328"/>
        <rFont val="Times New Roman"/>
        <family val="1"/>
      </rPr>
      <t xml:space="preserve">admixture </t>
    </r>
    <r>
      <rPr>
        <sz val="10"/>
        <color rgb="FF3A363D"/>
        <rFont val="Times New Roman"/>
        <family val="1"/>
      </rPr>
      <t xml:space="preserve">of water </t>
    </r>
    <r>
      <rPr>
        <sz val="10"/>
        <color rgb="FF262328"/>
        <rFont val="Times New Roman"/>
        <family val="1"/>
      </rPr>
      <t xml:space="preserve">proofing compound as per manufacturer's specification followed </t>
    </r>
    <r>
      <rPr>
        <sz val="10"/>
        <color rgb="FF3A363D"/>
        <rFont val="Times New Roman"/>
        <family val="1"/>
      </rPr>
      <t xml:space="preserve">by two </t>
    </r>
    <r>
      <rPr>
        <sz val="10"/>
        <color rgb="FF262328"/>
        <rFont val="Times New Roman"/>
        <family val="1"/>
      </rPr>
      <t xml:space="preserve">coat of </t>
    </r>
    <r>
      <rPr>
        <sz val="10"/>
        <color rgb="FF3A363D"/>
        <rFont val="Times New Roman"/>
        <family val="1"/>
      </rPr>
      <t xml:space="preserve">polymer based paint, </t>
    </r>
    <r>
      <rPr>
        <sz val="10"/>
        <color rgb="FF262328"/>
        <rFont val="Times New Roman"/>
        <family val="1"/>
      </rPr>
      <t xml:space="preserve">(1st </t>
    </r>
    <r>
      <rPr>
        <sz val="10"/>
        <color rgb="FF3A363D"/>
        <rFont val="Times New Roman"/>
        <family val="1"/>
      </rPr>
      <t xml:space="preserve">coat </t>
    </r>
    <r>
      <rPr>
        <sz val="10"/>
        <color rgb="FF4B484D"/>
        <rFont val="Times New Roman"/>
        <family val="1"/>
      </rPr>
      <t>aft</t>
    </r>
    <r>
      <rPr>
        <sz val="10"/>
        <color rgb="FF262328"/>
        <rFont val="Times New Roman"/>
        <family val="1"/>
      </rPr>
      <t xml:space="preserve">er </t>
    </r>
    <r>
      <rPr>
        <sz val="10"/>
        <color rgb="FF3A363D"/>
        <rFont val="Times New Roman"/>
        <family val="1"/>
      </rPr>
      <t xml:space="preserve">4 </t>
    </r>
    <r>
      <rPr>
        <sz val="10"/>
        <color rgb="FF262328"/>
        <rFont val="Times New Roman"/>
        <family val="1"/>
      </rPr>
      <t xml:space="preserve">to 5 days of concrete </t>
    </r>
    <r>
      <rPr>
        <sz val="10"/>
        <color rgb="FF110F13"/>
        <rFont val="Times New Roman"/>
        <family val="1"/>
      </rPr>
      <t xml:space="preserve">laying </t>
    </r>
    <r>
      <rPr>
        <sz val="10"/>
        <color rgb="FF262328"/>
        <rFont val="Times New Roman"/>
        <family val="1"/>
      </rPr>
      <t xml:space="preserve">and 2 nd coat </t>
    </r>
    <r>
      <rPr>
        <sz val="10"/>
        <color rgb="FF3A363D"/>
        <rFont val="Times New Roman"/>
        <family val="1"/>
      </rPr>
      <t xml:space="preserve">just </t>
    </r>
    <r>
      <rPr>
        <sz val="10"/>
        <color rgb="FF262328"/>
        <rFont val="Times New Roman"/>
        <family val="1"/>
      </rPr>
      <t xml:space="preserve">before brick </t>
    </r>
    <r>
      <rPr>
        <sz val="10"/>
        <color rgb="FF3A363D"/>
        <rFont val="Times New Roman"/>
        <family val="1"/>
      </rPr>
      <t xml:space="preserve">masonry work) </t>
    </r>
    <r>
      <rPr>
        <sz val="10"/>
        <color rgb="FF262328"/>
        <rFont val="Times New Roman"/>
        <family val="1"/>
      </rPr>
      <t>as directed (</t>
    </r>
    <r>
      <rPr>
        <sz val="10"/>
        <color rgb="FF3A363D"/>
        <rFont val="Times New Roman"/>
        <family val="1"/>
      </rPr>
      <t xml:space="preserve">cost </t>
    </r>
    <r>
      <rPr>
        <sz val="10"/>
        <color rgb="FF262328"/>
        <rFont val="Times New Roman"/>
        <family val="1"/>
      </rPr>
      <t xml:space="preserve">of water proofing compound &amp; polymer based paint </t>
    </r>
    <r>
      <rPr>
        <sz val="10"/>
        <color rgb="FF3A363D"/>
        <rFont val="Times New Roman"/>
        <family val="1"/>
      </rPr>
      <t xml:space="preserve">to </t>
    </r>
    <r>
      <rPr>
        <sz val="10"/>
        <color rgb="FF262328"/>
        <rFont val="Times New Roman"/>
        <family val="1"/>
      </rPr>
      <t xml:space="preserve">be paid separately).( Chequering not required over concrete or painted surface). </t>
    </r>
    <r>
      <rPr>
        <sz val="10"/>
        <color rgb="FF4B484D"/>
        <rFont val="Times New Roman"/>
        <family val="1"/>
      </rPr>
      <t>[</t>
    </r>
    <r>
      <rPr>
        <sz val="10"/>
        <color rgb="FF262328"/>
        <rFont val="Times New Roman"/>
        <family val="1"/>
      </rPr>
      <t>Note: waterproofing as per item 9 ,polymer based paint as per item 8(a) of sub head C of section (C) PWD building schedule page-47,item-1(Rate analysis) 2x 7.375x0.250=3.69m2                        3x3.250x0.250=2.44</t>
    </r>
  </si>
  <si>
    <r>
      <t>No. Of seat - Male - ( W.C. -1 + Urinal -2) &amp; Female - (W.C. -1 + Urinal -1) =</t>
    </r>
    <r>
      <rPr>
        <b/>
        <sz val="11"/>
        <color theme="1"/>
        <rFont val="Times New Roman"/>
        <family val="1"/>
      </rPr>
      <t xml:space="preserve"> Total ( W.C. -2  &amp; Urinal -3)</t>
    </r>
  </si>
  <si>
    <t>Sub Total Of (A)</t>
  </si>
  <si>
    <t>Cost Of Civil &amp; Sanitary Work</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</si>
  <si>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</si>
  <si>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</si>
  <si>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t>
  </si>
  <si>
    <t>Cement concrete with graded jhama khoa (30 mm size) excluding shuttering In ground floor and foundation. (a) 1:3:6 proportion.                                                                                                                         PWD Building Works schedule, Page -23, Item -B.1.a,                                                                                                ( Corri. Page-09, Date-04-06-2018)           Rate Analysis1(Corri. Page-01,Date-04.06.18)</t>
  </si>
  <si>
    <t>Single Brick Flat Soling of picked jhama bricks including ramming and dressing bed to proper level and filling joints with local sand.                                                                                                                               PWD Building Works schedule, Page- 14, Item - 1  ( Corri. Page-01, Date-04-06-2018)</t>
  </si>
  <si>
    <r>
      <t xml:space="preserve">Hire </t>
    </r>
    <r>
      <rPr>
        <sz val="10"/>
        <color rgb="FF3A363D"/>
        <rFont val="Times New Roman"/>
        <family val="1"/>
      </rPr>
      <t xml:space="preserve">and </t>
    </r>
    <r>
      <rPr>
        <sz val="10"/>
        <color rgb="FF262328"/>
        <rFont val="Times New Roman"/>
        <family val="1"/>
      </rPr>
      <t>labou</t>
    </r>
    <r>
      <rPr>
        <sz val="10"/>
        <color rgb="FF4B484D"/>
        <rFont val="Times New Roman"/>
        <family val="1"/>
      </rPr>
      <t xml:space="preserve">r </t>
    </r>
    <r>
      <rPr>
        <sz val="10"/>
        <color rgb="FF3A363D"/>
        <rFont val="Times New Roman"/>
        <family val="1"/>
      </rPr>
      <t xml:space="preserve">charges </t>
    </r>
    <r>
      <rPr>
        <sz val="10"/>
        <color rgb="FF262328"/>
        <rFont val="Times New Roman"/>
        <family val="1"/>
      </rPr>
      <t xml:space="preserve">for </t>
    </r>
    <r>
      <rPr>
        <sz val="10"/>
        <color rgb="FF3A363D"/>
        <rFont val="Times New Roman"/>
        <family val="1"/>
      </rPr>
      <t xml:space="preserve">shuttering with </t>
    </r>
    <r>
      <rPr>
        <sz val="10"/>
        <color rgb="FF262328"/>
        <rFont val="Times New Roman"/>
        <family val="1"/>
      </rPr>
      <t>center</t>
    </r>
    <r>
      <rPr>
        <sz val="10"/>
        <color rgb="FF4B484D"/>
        <rFont val="Times New Roman"/>
        <family val="1"/>
      </rPr>
      <t>i</t>
    </r>
    <r>
      <rPr>
        <sz val="10"/>
        <color rgb="FF262328"/>
        <rFont val="Times New Roman"/>
        <family val="1"/>
      </rPr>
      <t>ng and nec</t>
    </r>
    <r>
      <rPr>
        <sz val="10"/>
        <color rgb="FF4B484D"/>
        <rFont val="Times New Roman"/>
        <family val="1"/>
      </rPr>
      <t>essar</t>
    </r>
    <r>
      <rPr>
        <sz val="10"/>
        <color rgb="FF262328"/>
        <rFont val="Times New Roman"/>
        <family val="1"/>
      </rPr>
      <t>y staging up</t>
    </r>
    <r>
      <rPr>
        <sz val="10"/>
        <color rgb="FF4B484D"/>
        <rFont val="Times New Roman"/>
        <family val="1"/>
      </rPr>
      <t>t</t>
    </r>
    <r>
      <rPr>
        <sz val="10"/>
        <color rgb="FF262328"/>
        <rFont val="Times New Roman"/>
        <family val="1"/>
      </rPr>
      <t xml:space="preserve">o </t>
    </r>
    <r>
      <rPr>
        <sz val="10"/>
        <color rgb="FF3A363D"/>
        <rFont val="Times New Roman"/>
        <family val="1"/>
      </rPr>
      <t xml:space="preserve">4 m using approved </t>
    </r>
    <r>
      <rPr>
        <sz val="10"/>
        <color rgb="FF262328"/>
        <rFont val="Times New Roman"/>
        <family val="1"/>
      </rPr>
      <t xml:space="preserve">stout </t>
    </r>
    <r>
      <rPr>
        <sz val="10"/>
        <color rgb="FF3A363D"/>
        <rFont val="Times New Roman"/>
        <family val="1"/>
      </rPr>
      <t xml:space="preserve">props and </t>
    </r>
    <r>
      <rPr>
        <sz val="10"/>
        <color rgb="FF262328"/>
        <rFont val="Times New Roman"/>
        <family val="1"/>
      </rPr>
      <t xml:space="preserve">thick hard </t>
    </r>
    <r>
      <rPr>
        <sz val="10"/>
        <color rgb="FF3A363D"/>
        <rFont val="Times New Roman"/>
        <family val="1"/>
      </rPr>
      <t xml:space="preserve">wood </t>
    </r>
    <r>
      <rPr>
        <sz val="10"/>
        <color rgb="FF262328"/>
        <rFont val="Times New Roman"/>
        <family val="1"/>
      </rPr>
      <t xml:space="preserve">planks of approved thickness </t>
    </r>
    <r>
      <rPr>
        <sz val="10"/>
        <color rgb="FF3A363D"/>
        <rFont val="Times New Roman"/>
        <family val="1"/>
      </rPr>
      <t xml:space="preserve">with required </t>
    </r>
    <r>
      <rPr>
        <sz val="10"/>
        <color rgb="FF262328"/>
        <rFont val="Times New Roman"/>
        <family val="1"/>
      </rPr>
      <t xml:space="preserve">bracing for </t>
    </r>
    <r>
      <rPr>
        <sz val="10"/>
        <color rgb="FF3A363D"/>
        <rFont val="Times New Roman"/>
        <family val="1"/>
      </rPr>
      <t xml:space="preserve">concrete </t>
    </r>
    <r>
      <rPr>
        <sz val="10"/>
        <color rgb="FF262328"/>
        <rFont val="Times New Roman"/>
        <family val="1"/>
      </rPr>
      <t>slabs</t>
    </r>
    <r>
      <rPr>
        <sz val="10"/>
        <color rgb="FF4B484D"/>
        <rFont val="Times New Roman"/>
        <family val="1"/>
      </rPr>
      <t xml:space="preserve">, </t>
    </r>
    <r>
      <rPr>
        <sz val="10"/>
        <color rgb="FF262328"/>
        <rFont val="Times New Roman"/>
        <family val="1"/>
      </rPr>
      <t>b</t>
    </r>
    <r>
      <rPr>
        <sz val="10"/>
        <color rgb="FF4B484D"/>
        <rFont val="Times New Roman"/>
        <family val="1"/>
      </rPr>
      <t>e</t>
    </r>
    <r>
      <rPr>
        <sz val="10"/>
        <color rgb="FF262328"/>
        <rFont val="Times New Roman"/>
        <family val="1"/>
      </rPr>
      <t>a</t>
    </r>
    <r>
      <rPr>
        <sz val="10"/>
        <color rgb="FF4B484D"/>
        <rFont val="Times New Roman"/>
        <family val="1"/>
      </rPr>
      <t>m</t>
    </r>
    <r>
      <rPr>
        <sz val="10"/>
        <color rgb="FF262328"/>
        <rFont val="Times New Roman"/>
        <family val="1"/>
      </rPr>
      <t xml:space="preserve">s </t>
    </r>
    <r>
      <rPr>
        <sz val="10"/>
        <color rgb="FF3A363D"/>
        <rFont val="Times New Roman"/>
        <family val="1"/>
      </rPr>
      <t xml:space="preserve">and </t>
    </r>
    <r>
      <rPr>
        <sz val="10"/>
        <color rgb="FF262328"/>
        <rFont val="Times New Roman"/>
        <family val="1"/>
      </rPr>
      <t xml:space="preserve">columns, </t>
    </r>
    <r>
      <rPr>
        <sz val="10"/>
        <color rgb="FF3A363D"/>
        <rFont val="Times New Roman"/>
        <family val="1"/>
      </rPr>
      <t xml:space="preserve">lintels curved </t>
    </r>
    <r>
      <rPr>
        <sz val="10"/>
        <color rgb="FF262328"/>
        <rFont val="Times New Roman"/>
        <family val="1"/>
      </rPr>
      <t>or straight includ</t>
    </r>
    <r>
      <rPr>
        <sz val="10"/>
        <color rgb="FF4B484D"/>
        <rFont val="Times New Roman"/>
        <family val="1"/>
      </rPr>
      <t>i</t>
    </r>
    <r>
      <rPr>
        <sz val="10"/>
        <color rgb="FF262328"/>
        <rFont val="Times New Roman"/>
        <family val="1"/>
      </rPr>
      <t xml:space="preserve">ng </t>
    </r>
    <r>
      <rPr>
        <sz val="10"/>
        <color rgb="FF3A363D"/>
        <rFont val="Times New Roman"/>
        <family val="1"/>
      </rPr>
      <t>fitting, fix</t>
    </r>
    <r>
      <rPr>
        <sz val="10"/>
        <color rgb="FF110F13"/>
        <rFont val="Times New Roman"/>
        <family val="1"/>
      </rPr>
      <t>in</t>
    </r>
    <r>
      <rPr>
        <sz val="10"/>
        <color rgb="FF3A363D"/>
        <rFont val="Times New Roman"/>
        <family val="1"/>
      </rPr>
      <t xml:space="preserve">g and </t>
    </r>
    <r>
      <rPr>
        <sz val="10"/>
        <color rgb="FF262328"/>
        <rFont val="Times New Roman"/>
        <family val="1"/>
      </rPr>
      <t xml:space="preserve">striking out </t>
    </r>
    <r>
      <rPr>
        <sz val="10"/>
        <color rgb="FF3A363D"/>
        <rFont val="Times New Roman"/>
        <family val="1"/>
      </rPr>
      <t xml:space="preserve">after </t>
    </r>
    <r>
      <rPr>
        <sz val="10"/>
        <color rgb="FF262328"/>
        <rFont val="Times New Roman"/>
        <family val="1"/>
      </rPr>
      <t xml:space="preserve">completion of works (upto roof </t>
    </r>
    <r>
      <rPr>
        <sz val="10"/>
        <color rgb="FF110F13"/>
        <rFont val="Times New Roman"/>
        <family val="1"/>
      </rPr>
      <t xml:space="preserve">of </t>
    </r>
    <r>
      <rPr>
        <sz val="10"/>
        <color rgb="FF262328"/>
        <rFont val="Times New Roman"/>
        <family val="1"/>
      </rPr>
      <t xml:space="preserve">ground </t>
    </r>
    <r>
      <rPr>
        <sz val="10"/>
        <color rgb="FF3A363D"/>
        <rFont val="Times New Roman"/>
        <family val="1"/>
      </rPr>
      <t>floor) (f) 25 mm to 30 mm shuttering without staging in foundation PWD Building Works
schedule, Page -42,ltem- 36.f</t>
    </r>
  </si>
  <si>
    <r>
      <t>H</t>
    </r>
    <r>
      <rPr>
        <sz val="10"/>
        <color rgb="FF36343A"/>
        <rFont val="Times New Roman"/>
        <family val="1"/>
      </rPr>
      <t xml:space="preserve">ire and labour </t>
    </r>
    <r>
      <rPr>
        <sz val="10"/>
        <color rgb="FF231F24"/>
        <rFont val="Times New Roman"/>
        <family val="1"/>
      </rPr>
      <t xml:space="preserve">charges </t>
    </r>
    <r>
      <rPr>
        <sz val="10"/>
        <color rgb="FF36343A"/>
        <rFont val="Times New Roman"/>
        <family val="1"/>
      </rPr>
      <t xml:space="preserve">for </t>
    </r>
    <r>
      <rPr>
        <sz val="10"/>
        <color rgb="FF231F24"/>
        <rFont val="Times New Roman"/>
        <family val="1"/>
      </rPr>
      <t xml:space="preserve">shuttering </t>
    </r>
    <r>
      <rPr>
        <sz val="10"/>
        <color rgb="FF36343A"/>
        <rFont val="Times New Roman"/>
        <family val="1"/>
      </rPr>
      <t xml:space="preserve">with centering </t>
    </r>
    <r>
      <rPr>
        <sz val="10"/>
        <color rgb="FF231F24"/>
        <rFont val="Times New Roman"/>
        <family val="1"/>
      </rPr>
      <t xml:space="preserve">and necessary </t>
    </r>
    <r>
      <rPr>
        <sz val="10"/>
        <color rgb="FF36343A"/>
        <rFont val="Times New Roman"/>
        <family val="1"/>
      </rPr>
      <t>stag</t>
    </r>
    <r>
      <rPr>
        <sz val="10"/>
        <color rgb="FF524D54"/>
        <rFont val="Times New Roman"/>
        <family val="1"/>
      </rPr>
      <t>i</t>
    </r>
    <r>
      <rPr>
        <sz val="10"/>
        <color rgb="FF36343A"/>
        <rFont val="Times New Roman"/>
        <family val="1"/>
      </rPr>
      <t xml:space="preserve">ng upto 4 m using approved </t>
    </r>
    <r>
      <rPr>
        <sz val="10"/>
        <color rgb="FF231F24"/>
        <rFont val="Times New Roman"/>
        <family val="1"/>
      </rPr>
      <t xml:space="preserve">stout </t>
    </r>
    <r>
      <rPr>
        <sz val="10"/>
        <color rgb="FF36343A"/>
        <rFont val="Times New Roman"/>
        <family val="1"/>
      </rPr>
      <t xml:space="preserve">props and </t>
    </r>
    <r>
      <rPr>
        <sz val="10"/>
        <color rgb="FF231F24"/>
        <rFont val="Times New Roman"/>
        <family val="1"/>
      </rPr>
      <t xml:space="preserve">thick hard </t>
    </r>
    <r>
      <rPr>
        <sz val="10"/>
        <color rgb="FF36343A"/>
        <rFont val="Times New Roman"/>
        <family val="1"/>
      </rPr>
      <t xml:space="preserve">wood planks of approved thickness </t>
    </r>
    <r>
      <rPr>
        <sz val="10"/>
        <color rgb="FF231F24"/>
        <rFont val="Times New Roman"/>
        <family val="1"/>
      </rPr>
      <t xml:space="preserve">with </t>
    </r>
    <r>
      <rPr>
        <sz val="10"/>
        <color rgb="FF6B6770"/>
        <rFont val="Times New Roman"/>
        <family val="1"/>
      </rPr>
      <t>r</t>
    </r>
    <r>
      <rPr>
        <sz val="10"/>
        <color rgb="FF36343A"/>
        <rFont val="Times New Roman"/>
        <family val="1"/>
      </rPr>
      <t xml:space="preserve">equired </t>
    </r>
    <r>
      <rPr>
        <sz val="10"/>
        <color rgb="FF231F24"/>
        <rFont val="Times New Roman"/>
        <family val="1"/>
      </rPr>
      <t xml:space="preserve">bracing </t>
    </r>
    <r>
      <rPr>
        <sz val="10"/>
        <color rgb="FF36343A"/>
        <rFont val="Times New Roman"/>
        <family val="1"/>
      </rPr>
      <t xml:space="preserve">for </t>
    </r>
    <r>
      <rPr>
        <sz val="10"/>
        <color rgb="FF231F24"/>
        <rFont val="Times New Roman"/>
        <family val="1"/>
      </rPr>
      <t xml:space="preserve">concrete slabs, beams and columns, lintels </t>
    </r>
    <r>
      <rPr>
        <sz val="10"/>
        <color rgb="FF36343A"/>
        <rFont val="Times New Roman"/>
        <family val="1"/>
      </rPr>
      <t xml:space="preserve">curved </t>
    </r>
    <r>
      <rPr>
        <sz val="10"/>
        <color rgb="FF231F24"/>
        <rFont val="Times New Roman"/>
        <family val="1"/>
      </rPr>
      <t>or st</t>
    </r>
    <r>
      <rPr>
        <sz val="10"/>
        <color rgb="FF524D54"/>
        <rFont val="Times New Roman"/>
        <family val="1"/>
      </rPr>
      <t>r</t>
    </r>
    <r>
      <rPr>
        <sz val="10"/>
        <color rgb="FF36343A"/>
        <rFont val="Times New Roman"/>
        <family val="1"/>
      </rPr>
      <t xml:space="preserve">aight </t>
    </r>
    <r>
      <rPr>
        <sz val="10"/>
        <color rgb="FF6B6770"/>
        <rFont val="Times New Roman"/>
        <family val="1"/>
      </rPr>
      <t>i</t>
    </r>
    <r>
      <rPr>
        <sz val="10"/>
        <color rgb="FF36343A"/>
        <rFont val="Times New Roman"/>
        <family val="1"/>
      </rPr>
      <t xml:space="preserve">ncluding fitting, fixing and striking </t>
    </r>
    <r>
      <rPr>
        <sz val="10"/>
        <color rgb="FF231F24"/>
        <rFont val="Times New Roman"/>
        <family val="1"/>
      </rPr>
      <t>out after comp</t>
    </r>
    <r>
      <rPr>
        <sz val="10"/>
        <color rgb="FF010101"/>
        <rFont val="Times New Roman"/>
        <family val="1"/>
      </rPr>
      <t>l</t>
    </r>
    <r>
      <rPr>
        <sz val="10"/>
        <color rgb="FF36343A"/>
        <rFont val="Times New Roman"/>
        <family val="1"/>
      </rPr>
      <t xml:space="preserve">etion </t>
    </r>
    <r>
      <rPr>
        <sz val="10"/>
        <color rgb="FF231F24"/>
        <rFont val="Times New Roman"/>
        <family val="1"/>
      </rPr>
      <t xml:space="preserve">of </t>
    </r>
    <r>
      <rPr>
        <sz val="10"/>
        <color rgb="FF36343A"/>
        <rFont val="Times New Roman"/>
        <family val="1"/>
      </rPr>
      <t xml:space="preserve">works (upto roof </t>
    </r>
    <r>
      <rPr>
        <sz val="10"/>
        <color rgb="FF231F24"/>
        <rFont val="Times New Roman"/>
        <family val="1"/>
      </rPr>
      <t xml:space="preserve">of </t>
    </r>
    <r>
      <rPr>
        <sz val="10"/>
        <color rgb="FF36343A"/>
        <rFont val="Times New Roman"/>
        <family val="1"/>
      </rPr>
      <t>ground floor) (A) (25mm to 30 mm thick wooden shuttering as per decision &amp; direction of Engineer</t>
    </r>
  </si>
  <si>
    <t xml:space="preserve">Iron hasp bolt of approved quality fitted and fixed complete (oxidised) with 16mm dia rod with concrete bolt and round fitting.
.b)250mm long.
PWD Building Works schedule, Page -141. Item no-10 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</si>
  <si>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Sq.rn
ii) Other than Coloured decorative including white
PWD Building Works schedule, page-64, ltem:35.(8.) (b).(ii) ( 3rd Corrigendam ,Page361
</t>
  </si>
  <si>
    <t xml:space="preserve">Supplying profiles of required section made of Aluminium Alloy Extrusions conforming fo IS: 732-1983 and IS: 1285- 1975; Annodized (with required film thickness and ecified colour/ natural) matt finished conforming to IS: 1868-1983 for fabrication of com posit door, sliding &amp; casement windows, partitions, formed of basic sections of any fS! embossed/ certified make and brand as per direction of Engineer - In- Charge. (Payment will be made on finished length of the work).
(A) In 10-12 Micron thickness Annodizing film
D Natural white h) Louvered window. i) Top, bottom and side
member.
PWD Building Works schedule, PWD, P-233, I- l(h) i
</t>
  </si>
  <si>
    <t xml:space="preserve">Supplying,fitting and fixing approved brand P.V.C. CONNECTOR white flexible, with both
ends coupling with heavy brass C.P. nut, 15 mm dia.,
(iii) 600 mm long
PWD S&amp;P Schedule, Page No.-43 Item No.-9-iii
</t>
  </si>
  <si>
    <t>CIVIL WORK OF 2 SEATED INSTITUTIONAL TOILET AT FALAKATA HIGH SCHOOL (H.S)(Vocational) WARD NO. - 15 UNDER FALAKATA MUNICIPALITY OF WEST BENGAL (MODEL NO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</si>
</sst>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4" x14ac:knownFonts="1">
    <font>
      <sz val="11"/>
      <color theme="1"/>
      <name val="Calibri"/>
      <family val="2"/>
      <scheme val="minor"/>
    </font>
    <font>
      <sz val="10"/>
      <color theme="1"/>
      <name val="Calibri"/>
      <family val="2"/>
      <scheme val="minor"/>
    </font>
    <font>
      <b/>
      <sz val="11"/>
      <color theme="1"/>
      <name val="Calibri"/>
      <family val="2"/>
      <scheme val="minor"/>
    </font>
    <font>
      <sz val="11"/>
      <color theme="1"/>
      <name val="Times New Roman"/>
      <family val="2"/>
    </font>
    <font>
      <sz val="12"/>
      <color theme="1"/>
      <name val="Times New Roman"/>
      <family val="1"/>
    </font>
    <font>
      <sz val="11"/>
      <color theme="1"/>
      <name val="Calibri"/>
      <family val="2"/>
    </font>
    <font>
      <sz val="11"/>
      <color theme="1"/>
      <name val="Times New Roman"/>
      <family val="1"/>
    </font>
    <font>
      <b/>
      <sz val="11"/>
      <color theme="1"/>
      <name val="Times New Roman"/>
      <family val="1"/>
    </font>
    <font>
      <sz val="10"/>
      <color rgb="FF332F34"/>
      <name val="Times New Roman"/>
      <family val="1"/>
    </font>
    <font>
      <sz val="10"/>
      <color theme="1"/>
      <name val="Times New Roman"/>
      <family val="1"/>
    </font>
    <font>
      <sz val="9"/>
      <color rgb="FF332F34"/>
      <name val="Times New Roman"/>
      <family val="1"/>
    </font>
    <font>
      <sz val="9"/>
      <color theme="1"/>
      <name val="Times New Roman"/>
      <family val="1"/>
    </font>
    <font>
      <sz val="10"/>
      <color rgb="FF1D1A1F"/>
      <name val="Times New Roman"/>
      <family val="1"/>
    </font>
    <font>
      <sz val="10"/>
      <color rgb="FF4B484D"/>
      <name val="Times New Roman"/>
      <family val="1"/>
    </font>
    <font>
      <sz val="10"/>
      <color rgb="FF010101"/>
      <name val="Times New Roman"/>
      <family val="1"/>
    </font>
    <font>
      <sz val="10.5"/>
      <color rgb="FF262328"/>
      <name val="Times New Roman"/>
      <family val="1"/>
    </font>
    <font>
      <sz val="11"/>
      <color rgb="FF3A363D"/>
      <name val="Times New Roman"/>
      <family val="1"/>
    </font>
    <font>
      <sz val="10"/>
      <color rgb="FF3A363D"/>
      <name val="Times New Roman"/>
      <family val="1"/>
    </font>
    <font>
      <sz val="10"/>
      <color rgb="FF262328"/>
      <name val="Times New Roman"/>
      <family val="1"/>
    </font>
    <font>
      <sz val="8"/>
      <color theme="1"/>
      <name val="Times New Roman"/>
      <family val="1"/>
    </font>
    <font>
      <sz val="9.5"/>
      <color rgb="FF3A363D"/>
      <name val="Times New Roman"/>
      <family val="1"/>
    </font>
    <font>
      <sz val="10"/>
      <color rgb="FF110F13"/>
      <name val="Times New Roman"/>
      <family val="1"/>
    </font>
    <font>
      <sz val="7"/>
      <color theme="1"/>
      <name val="Times New Roman"/>
      <family val="1"/>
    </font>
    <font>
      <sz val="10"/>
      <color rgb="FF6B6770"/>
      <name val="Times New Roman"/>
      <family val="1"/>
    </font>
    <font>
      <sz val="10"/>
      <color rgb="FF36343A"/>
      <name val="Times New Roman"/>
      <family val="1"/>
    </font>
    <font>
      <sz val="10"/>
      <color rgb="FF231F24"/>
      <name val="Times New Roman"/>
      <family val="1"/>
    </font>
    <font>
      <sz val="10"/>
      <color rgb="FF524D54"/>
      <name val="Times New Roman"/>
      <family val="1"/>
    </font>
    <font>
      <sz val="9.5"/>
      <color rgb="FF36343A"/>
      <name val="Times New Roman"/>
      <family val="1"/>
    </font>
    <font>
      <sz val="6"/>
      <color theme="1"/>
      <name val="Times New Roman"/>
      <family val="1"/>
    </font>
    <font>
      <sz val="10.5"/>
      <color rgb="FF231F24"/>
      <name val="Times New Roman"/>
      <family val="1"/>
    </font>
    <font>
      <sz val="10"/>
      <color rgb="FF605D67"/>
      <name val="Times New Roman"/>
      <family val="1"/>
    </font>
    <font>
      <sz val="10"/>
      <color rgb="FF3F3D42"/>
      <name val="Times New Roman"/>
      <family val="1"/>
    </font>
    <font>
      <sz val="10"/>
      <color rgb="FF2F2D31"/>
      <name val="Times New Roman"/>
      <family val="1"/>
    </font>
    <font>
      <sz val="10"/>
      <color rgb="FF1F1C21"/>
      <name val="Times New Roman"/>
      <family val="1"/>
    </font>
    <font>
      <sz val="9"/>
      <color rgb="FF2F2D31"/>
      <name val="Times New Roman"/>
      <family val="1"/>
    </font>
    <font>
      <sz val="10.5"/>
      <color rgb="FF2F2D31"/>
      <name val="Times New Roman"/>
      <family val="1"/>
    </font>
    <font>
      <sz val="19.5"/>
      <color rgb="FF2F2D31"/>
      <name val="Times New Roman"/>
      <family val="1"/>
    </font>
    <font>
      <sz val="8.5"/>
      <color rgb="FF2F2D31"/>
      <name val="Times New Roman"/>
      <family val="1"/>
    </font>
    <font>
      <sz val="9.5"/>
      <color rgb="FF2F2D31"/>
      <name val="Times New Roman"/>
      <family val="1"/>
    </font>
    <font>
      <sz val="9"/>
      <color rgb="FF3F3D42"/>
      <name val="Times New Roman"/>
      <family val="1"/>
    </font>
    <font>
      <sz val="9"/>
      <color rgb="FF1F1C21"/>
      <name val="Times New Roman"/>
      <family val="1"/>
    </font>
    <font>
      <sz val="10"/>
      <color rgb="FF49464B"/>
      <name val="Times New Roman"/>
      <family val="1"/>
    </font>
    <font>
      <sz val="10"/>
      <color rgb="FF312D31"/>
      <name val="Times New Roman"/>
      <family val="1"/>
    </font>
    <font>
      <sz val="10"/>
      <color rgb="FF56525B"/>
      <name val="Times New Roman"/>
      <family val="1"/>
    </font>
    <font>
      <sz val="10"/>
      <color rgb="FF1C181D"/>
      <name val="Times New Roman"/>
      <family val="1"/>
    </font>
    <font>
      <sz val="10"/>
      <color rgb="FF464249"/>
      <name val="Times New Roman"/>
      <family val="1"/>
    </font>
    <font>
      <sz val="9.5"/>
      <color rgb="FF1C181D"/>
      <name val="Times New Roman"/>
      <family val="1"/>
    </font>
    <font>
      <sz val="10"/>
      <color rgb="FF565459"/>
      <name val="Times New Roman"/>
      <family val="1"/>
    </font>
    <font>
      <sz val="10"/>
      <color rgb="FF2A262A"/>
      <name val="Times New Roman"/>
      <family val="1"/>
    </font>
    <font>
      <sz val="10"/>
      <color rgb="FF3B383D"/>
      <name val="Times New Roman"/>
      <family val="1"/>
    </font>
    <font>
      <sz val="10"/>
      <color rgb="FF2D2A2F"/>
      <name val="Times New Roman"/>
      <family val="1"/>
    </font>
    <font>
      <i/>
      <sz val="10"/>
      <color rgb="FF2D2A2F"/>
      <name val="Times New Roman"/>
      <family val="1"/>
    </font>
    <font>
      <b/>
      <sz val="9"/>
      <color rgb="FF3A363D"/>
      <name val="Times New Roman"/>
      <family val="1"/>
    </font>
    <font>
      <b/>
      <sz val="9"/>
      <color rgb="FF262328"/>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3" fillId="0" borderId="0"/>
  </cellStyleXfs>
  <cellXfs count="178">
    <xf numFmtId="0" fontId="0" fillId="0" borderId="0" xfId="0"/>
    <xf numFmtId="0" fontId="0" fillId="2" borderId="0" xfId="0" applyFill="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1" fillId="2" borderId="0" xfId="0" applyFont="1" applyFill="1" applyAlignment="1">
      <alignment horizontal="center" vertical="center"/>
    </xf>
    <xf numFmtId="164" fontId="0" fillId="2" borderId="0" xfId="0" applyNumberFormat="1" applyFill="1" applyAlignment="1">
      <alignment vertical="center"/>
    </xf>
    <xf numFmtId="164" fontId="2" fillId="2" borderId="0" xfId="0" applyNumberFormat="1" applyFont="1" applyFill="1" applyAlignment="1">
      <alignment vertical="center"/>
    </xf>
    <xf numFmtId="2" fontId="0" fillId="2" borderId="0" xfId="0" applyNumberFormat="1" applyFill="1" applyAlignment="1">
      <alignment horizontal="center" vertical="center"/>
    </xf>
    <xf numFmtId="0" fontId="6" fillId="2" borderId="1" xfId="0" applyFont="1" applyFill="1" applyBorder="1" applyAlignment="1">
      <alignment horizontal="center" vertical="center"/>
    </xf>
    <xf numFmtId="2" fontId="6" fillId="2" borderId="1" xfId="0" applyNumberFormat="1" applyFont="1" applyFill="1" applyBorder="1" applyAlignment="1">
      <alignment horizontal="center" vertical="center"/>
    </xf>
    <xf numFmtId="1" fontId="0" fillId="2" borderId="0" xfId="0" applyNumberFormat="1" applyFill="1" applyAlignment="1">
      <alignment horizontal="center" vertical="center"/>
    </xf>
    <xf numFmtId="0" fontId="1" fillId="2" borderId="0" xfId="0" applyFont="1" applyFill="1" applyAlignment="1">
      <alignment horizontal="left" vertical="top"/>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1"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xf>
    <xf numFmtId="1" fontId="6" fillId="2" borderId="1" xfId="0" applyNumberFormat="1" applyFont="1" applyFill="1" applyBorder="1" applyAlignment="1">
      <alignment horizontal="left" vertical="center"/>
    </xf>
    <xf numFmtId="0" fontId="18"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6" fillId="0" borderId="1" xfId="0" applyFont="1" applyBorder="1" applyAlignment="1">
      <alignment horizontal="left" vertic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164" fontId="9" fillId="0" borderId="1" xfId="0" applyNumberFormat="1" applyFont="1" applyBorder="1" applyAlignment="1">
      <alignment horizontal="left" vertical="top" wrapText="1"/>
    </xf>
    <xf numFmtId="2" fontId="9" fillId="0" borderId="1" xfId="0" applyNumberFormat="1" applyFont="1" applyBorder="1" applyAlignment="1">
      <alignment horizontal="left" vertical="top" wrapText="1"/>
    </xf>
    <xf numFmtId="0" fontId="9" fillId="0" borderId="1" xfId="0" applyFont="1" applyBorder="1" applyAlignment="1">
      <alignment horizontal="left" vertical="center" wrapText="1"/>
    </xf>
    <xf numFmtId="2" fontId="6" fillId="0" borderId="1" xfId="0" applyNumberFormat="1" applyFont="1" applyBorder="1" applyAlignment="1">
      <alignment horizontal="left" vertical="center"/>
    </xf>
    <xf numFmtId="0" fontId="6" fillId="0" borderId="1" xfId="0" applyFont="1" applyBorder="1" applyAlignment="1">
      <alignment horizontal="left" vertical="top"/>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0" borderId="1" xfId="0" applyFont="1" applyBorder="1" applyAlignment="1">
      <alignment horizontal="lef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7" fillId="0" borderId="1" xfId="0" applyNumberFormat="1" applyFont="1" applyBorder="1" applyAlignment="1">
      <alignment horizontal="center" vertical="center" wrapText="1"/>
    </xf>
    <xf numFmtId="2"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2"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2" fillId="0" borderId="1" xfId="0" applyFont="1" applyBorder="1" applyAlignment="1">
      <alignment horizontal="left" vertical="center" wrapText="1"/>
    </xf>
    <xf numFmtId="2"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52" fillId="0" borderId="1" xfId="0" applyFont="1" applyBorder="1" applyAlignment="1">
      <alignment horizontal="left" vertical="center"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1" fillId="0" borderId="1" xfId="0" applyFont="1" applyBorder="1" applyAlignment="1">
      <alignment horizontal="left" vertical="center" wrapText="1"/>
    </xf>
    <xf numFmtId="0" fontId="53" fillId="0" borderId="1" xfId="0" applyFont="1" applyBorder="1" applyAlignment="1">
      <alignment horizontal="left"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28" fillId="0" borderId="1" xfId="0" applyFont="1" applyBorder="1" applyAlignment="1">
      <alignment horizontal="left" vertical="center" wrapText="1"/>
    </xf>
    <xf numFmtId="2"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left" vertical="center" wrapText="1"/>
    </xf>
    <xf numFmtId="0" fontId="11" fillId="0" borderId="1" xfId="0" applyFont="1" applyBorder="1" applyAlignment="1">
      <alignment horizontal="left" vertical="center" wrapText="1"/>
    </xf>
    <xf numFmtId="2"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27" fillId="0" borderId="1" xfId="0" applyFont="1" applyBorder="1" applyAlignment="1">
      <alignment horizontal="left" vertical="center" wrapText="1"/>
    </xf>
    <xf numFmtId="0" fontId="24" fillId="0" borderId="1" xfId="0" applyFont="1" applyBorder="1" applyAlignment="1">
      <alignment horizontal="left" vertical="center" wrapText="1" indent="10"/>
    </xf>
    <xf numFmtId="10" fontId="24" fillId="0" borderId="1" xfId="0" applyNumberFormat="1" applyFont="1" applyBorder="1" applyAlignment="1">
      <alignment horizontal="left" vertical="center" wrapText="1"/>
    </xf>
    <xf numFmtId="2" fontId="24" fillId="0" borderId="1"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30" fillId="0" borderId="1" xfId="0" applyFont="1" applyBorder="1" applyAlignment="1">
      <alignment horizontal="left" vertical="center" wrapText="1"/>
    </xf>
    <xf numFmtId="0" fontId="32" fillId="0" borderId="1" xfId="0" applyFont="1" applyBorder="1" applyAlignment="1">
      <alignment horizontal="left" vertical="center" wrapText="1"/>
    </xf>
    <xf numFmtId="0" fontId="31" fillId="0" borderId="1" xfId="0" applyFont="1" applyBorder="1" applyAlignment="1">
      <alignment horizontal="left" vertical="center" wrapText="1"/>
    </xf>
    <xf numFmtId="0" fontId="33" fillId="0" borderId="1" xfId="0" applyFont="1" applyBorder="1" applyAlignment="1">
      <alignment horizontal="left" vertical="center" wrapText="1"/>
    </xf>
    <xf numFmtId="0" fontId="31" fillId="0" borderId="1" xfId="0" applyFont="1" applyBorder="1" applyAlignment="1">
      <alignment horizontal="left" vertical="center" wrapText="1" indent="2"/>
    </xf>
    <xf numFmtId="0" fontId="31" fillId="0" borderId="1" xfId="0" applyFont="1" applyBorder="1" applyAlignment="1">
      <alignment horizontal="left" vertical="center" wrapText="1" indent="3"/>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6" fillId="0" borderId="1" xfId="0" applyFont="1" applyBorder="1" applyAlignment="1">
      <alignment horizontal="left" vertical="center"/>
    </xf>
    <xf numFmtId="0" fontId="32" fillId="0" borderId="1" xfId="0" applyFont="1" applyBorder="1" applyAlignment="1">
      <alignment horizontal="left" vertical="center"/>
    </xf>
    <xf numFmtId="0" fontId="33" fillId="0" borderId="1" xfId="0" applyFont="1" applyBorder="1" applyAlignment="1">
      <alignment horizontal="left" vertical="center"/>
    </xf>
    <xf numFmtId="0" fontId="6" fillId="0" borderId="1" xfId="0" applyFont="1" applyBorder="1" applyAlignment="1">
      <alignment horizontal="left"/>
    </xf>
    <xf numFmtId="0" fontId="31" fillId="0" borderId="1" xfId="0" applyFont="1" applyBorder="1" applyAlignment="1">
      <alignment horizontal="left" vertical="center"/>
    </xf>
    <xf numFmtId="0" fontId="37" fillId="0" borderId="1" xfId="0" applyFont="1" applyBorder="1" applyAlignment="1">
      <alignment horizontal="left" vertical="center"/>
    </xf>
    <xf numFmtId="0" fontId="38" fillId="0" borderId="1" xfId="0" applyFont="1" applyBorder="1" applyAlignment="1">
      <alignment horizontal="left" vertical="center"/>
    </xf>
    <xf numFmtId="0" fontId="39" fillId="0" borderId="1" xfId="0" applyFont="1" applyBorder="1" applyAlignment="1">
      <alignment horizontal="left" vertical="center"/>
    </xf>
    <xf numFmtId="0" fontId="40" fillId="0" borderId="1" xfId="0" applyFont="1" applyBorder="1" applyAlignment="1">
      <alignment horizontal="left" vertical="center"/>
    </xf>
    <xf numFmtId="0" fontId="9" fillId="0" borderId="1" xfId="0" applyFont="1" applyBorder="1" applyAlignment="1">
      <alignment horizontal="left" vertical="center"/>
    </xf>
    <xf numFmtId="0" fontId="35" fillId="0" borderId="1" xfId="0" applyFont="1" applyBorder="1" applyAlignment="1">
      <alignment horizontal="left" vertical="center"/>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4" fillId="0" borderId="1" xfId="0" applyFont="1" applyBorder="1" applyAlignment="1">
      <alignment horizontal="left" vertical="center" wrapText="1"/>
    </xf>
    <xf numFmtId="0" fontId="42" fillId="0" borderId="1" xfId="0" applyFont="1" applyBorder="1" applyAlignment="1">
      <alignment horizontal="left"/>
    </xf>
    <xf numFmtId="0" fontId="43" fillId="0" borderId="1" xfId="0" applyFont="1" applyBorder="1" applyAlignment="1">
      <alignment horizontal="left" vertical="center" wrapText="1" indent="3"/>
    </xf>
    <xf numFmtId="0" fontId="42" fillId="0" borderId="1" xfId="0" applyFont="1" applyBorder="1" applyAlignment="1">
      <alignment horizontal="left" vertical="center" wrapText="1" indent="1"/>
    </xf>
    <xf numFmtId="2"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42" fillId="0" borderId="1" xfId="0" applyFont="1" applyBorder="1" applyAlignment="1">
      <alignment horizontal="left" vertical="center" wrapText="1" indent="3"/>
    </xf>
    <xf numFmtId="0" fontId="45" fillId="0" borderId="1" xfId="0" applyFont="1" applyBorder="1" applyAlignment="1">
      <alignment horizontal="left" vertical="center" wrapText="1"/>
    </xf>
    <xf numFmtId="0" fontId="46" fillId="0" borderId="1" xfId="0" applyFont="1" applyBorder="1" applyAlignment="1">
      <alignment horizontal="left" vertical="center" wrapText="1"/>
    </xf>
    <xf numFmtId="0" fontId="47" fillId="0" borderId="1" xfId="0" applyFont="1" applyBorder="1" applyAlignment="1">
      <alignment horizontal="left" vertical="center" wrapText="1"/>
    </xf>
    <xf numFmtId="0" fontId="48" fillId="0" borderId="1" xfId="0" applyFont="1" applyBorder="1" applyAlignment="1">
      <alignment horizontal="left" vertical="center" wrapText="1"/>
    </xf>
    <xf numFmtId="0" fontId="49" fillId="0" borderId="1" xfId="0" applyFont="1" applyBorder="1" applyAlignment="1">
      <alignment horizontal="left" vertical="center" wrapText="1" indent="1"/>
    </xf>
    <xf numFmtId="0" fontId="48" fillId="0" borderId="1" xfId="0" applyFont="1" applyBorder="1" applyAlignment="1">
      <alignment horizontal="left" vertical="center" wrapText="1" indent="1"/>
    </xf>
    <xf numFmtId="0" fontId="49" fillId="0" borderId="1" xfId="0" applyFont="1" applyBorder="1" applyAlignment="1">
      <alignment horizontal="left" vertical="center" wrapText="1"/>
    </xf>
    <xf numFmtId="0" fontId="6" fillId="0" borderId="1" xfId="0" applyFont="1" applyBorder="1" applyAlignment="1">
      <alignment horizontal="left" vertical="top" wrapText="1"/>
    </xf>
    <xf numFmtId="0" fontId="50" fillId="0" borderId="1" xfId="0" applyFont="1" applyBorder="1" applyAlignment="1">
      <alignment horizontal="left" vertical="center" wrapText="1"/>
    </xf>
    <xf numFmtId="2" fontId="6" fillId="0" borderId="1" xfId="1" applyNumberFormat="1" applyFont="1" applyBorder="1" applyAlignment="1">
      <alignment horizontal="center" vertical="center" wrapText="1"/>
    </xf>
    <xf numFmtId="2" fontId="0" fillId="0" borderId="1" xfId="0" applyNumberFormat="1" applyBorder="1" applyAlignment="1">
      <alignment horizontal="center" vertical="center"/>
    </xf>
    <xf numFmtId="2" fontId="5" fillId="0" borderId="1" xfId="0" applyNumberFormat="1" applyFont="1" applyBorder="1" applyAlignment="1">
      <alignment vertical="center"/>
    </xf>
    <xf numFmtId="2" fontId="0" fillId="0" borderId="1" xfId="0" applyNumberFormat="1" applyBorder="1" applyAlignment="1">
      <alignment vertical="center"/>
    </xf>
    <xf numFmtId="0" fontId="6" fillId="0" borderId="1" xfId="0" applyFont="1" applyBorder="1" applyAlignment="1">
      <alignment horizontal="left" vertical="center" wrapText="1"/>
    </xf>
    <xf numFmtId="0" fontId="8" fillId="0" borderId="1" xfId="0" applyFont="1" applyBorder="1" applyAlignment="1">
      <alignment horizontal="left"/>
    </xf>
    <xf numFmtId="2" fontId="6" fillId="0" borderId="1" xfId="0" applyNumberFormat="1" applyFont="1" applyBorder="1" applyAlignment="1">
      <alignment horizontal="center"/>
    </xf>
    <xf numFmtId="2" fontId="7" fillId="0" borderId="1" xfId="0" applyNumberFormat="1" applyFont="1" applyBorder="1" applyAlignment="1">
      <alignment horizontal="center" vertical="center"/>
    </xf>
    <xf numFmtId="0" fontId="0" fillId="2" borderId="5" xfId="0" applyFill="1" applyBorder="1" applyAlignment="1">
      <alignment horizontal="center" vertical="center"/>
    </xf>
    <xf numFmtId="0" fontId="6" fillId="0" borderId="1" xfId="0" applyFont="1" applyBorder="1" applyAlignment="1">
      <alignment vertical="center"/>
    </xf>
    <xf numFmtId="0" fontId="22" fillId="0" borderId="1" xfId="0" applyFont="1" applyBorder="1" applyAlignment="1">
      <alignment vertical="center" wrapText="1"/>
    </xf>
    <xf numFmtId="0" fontId="0" fillId="0" borderId="1" xfId="0" applyBorder="1" applyAlignment="1">
      <alignment horizontal="right" vertical="center"/>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5" fillId="0" borderId="1" xfId="0" applyFont="1" applyBorder="1" applyAlignment="1">
      <alignment horizontal="righ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9" fillId="0" borderId="1" xfId="0" applyFont="1" applyBorder="1" applyAlignment="1">
      <alignment horizontal="left" vertical="top" wrapText="1"/>
    </xf>
    <xf numFmtId="2" fontId="6" fillId="0" borderId="1" xfId="0" applyNumberFormat="1" applyFont="1" applyBorder="1" applyAlignment="1">
      <alignment horizontal="left" vertical="top" wrapText="1"/>
    </xf>
    <xf numFmtId="0" fontId="32" fillId="0" borderId="1" xfId="0" applyFont="1" applyBorder="1" applyAlignment="1">
      <alignment horizontal="left"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0" borderId="1" xfId="0" applyFont="1" applyBorder="1" applyAlignment="1">
      <alignment horizontal="left" vertical="center" wrapText="1"/>
    </xf>
    <xf numFmtId="0" fontId="6" fillId="2" borderId="1" xfId="0" applyFont="1" applyFill="1" applyBorder="1" applyAlignment="1">
      <alignment horizontal="left" vertical="center"/>
    </xf>
    <xf numFmtId="0" fontId="32" fillId="0" borderId="1" xfId="0" applyFont="1" applyBorder="1" applyAlignment="1">
      <alignment horizontal="left" vertical="center" wrapText="1"/>
    </xf>
    <xf numFmtId="0" fontId="32" fillId="0" borderId="1" xfId="0" applyFont="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31" fillId="0" borderId="1" xfId="0" applyFont="1" applyBorder="1" applyAlignment="1">
      <alignment horizontal="left" vertical="top" wrapText="1"/>
    </xf>
    <xf numFmtId="0" fontId="31" fillId="0" borderId="1" xfId="0" applyFont="1" applyBorder="1" applyAlignment="1">
      <alignment horizontal="left" vertical="top"/>
    </xf>
    <xf numFmtId="0" fontId="11" fillId="0" borderId="1" xfId="0" applyFont="1" applyBorder="1" applyAlignment="1">
      <alignment horizontal="left" vertical="top" wrapText="1"/>
    </xf>
    <xf numFmtId="0" fontId="31" fillId="0" borderId="1" xfId="0" applyFont="1" applyBorder="1" applyAlignment="1">
      <alignment horizontal="left" vertical="center" wrapText="1" indent="10"/>
    </xf>
    <xf numFmtId="0" fontId="31" fillId="0" borderId="1" xfId="0" applyFont="1" applyBorder="1" applyAlignment="1">
      <alignment horizontal="left" vertical="center" wrapText="1" indent="4"/>
    </xf>
    <xf numFmtId="0" fontId="47" fillId="0" borderId="1" xfId="0" applyFont="1" applyBorder="1" applyAlignment="1">
      <alignment horizontal="left" vertical="center" wrapText="1"/>
    </xf>
    <xf numFmtId="0" fontId="25" fillId="0" borderId="1" xfId="0" applyFont="1" applyBorder="1" applyAlignment="1">
      <alignment horizontal="left" vertical="top" wrapText="1"/>
    </xf>
    <xf numFmtId="0" fontId="17" fillId="2" borderId="1" xfId="0" applyFont="1" applyFill="1" applyBorder="1" applyAlignment="1">
      <alignment horizontal="left" vertical="center" wrapText="1"/>
    </xf>
    <xf numFmtId="0" fontId="18" fillId="0" borderId="1" xfId="0" applyFont="1" applyBorder="1" applyAlignment="1">
      <alignment horizontal="left" vertical="top" wrapText="1"/>
    </xf>
    <xf numFmtId="0" fontId="24" fillId="0" borderId="1" xfId="0" applyFont="1" applyBorder="1" applyAlignment="1">
      <alignment horizontal="left" vertical="top"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23"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6" fillId="0" borderId="1" xfId="0" applyFont="1" applyBorder="1" applyAlignment="1">
      <alignment horizontal="left"/>
    </xf>
    <xf numFmtId="2" fontId="6" fillId="0" borderId="1" xfId="0" applyNumberFormat="1" applyFont="1" applyBorder="1" applyAlignment="1">
      <alignment horizontal="center"/>
    </xf>
    <xf numFmtId="0" fontId="6" fillId="0" borderId="1" xfId="0" applyFont="1" applyBorder="1" applyAlignment="1">
      <alignment horizont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2"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lignment horizontal="left" vertical="center"/>
    </xf>
    <xf numFmtId="0" fontId="32" fillId="0" borderId="1" xfId="0" applyFont="1" applyBorder="1" applyAlignment="1">
      <alignment horizontal="left" vertical="top"/>
    </xf>
    <xf numFmtId="0" fontId="33" fillId="0" borderId="1" xfId="0" applyFont="1" applyBorder="1" applyAlignment="1">
      <alignment horizontal="left" vertical="top" wrapText="1"/>
    </xf>
    <xf numFmtId="0" fontId="33" fillId="0" borderId="1" xfId="0" applyFont="1" applyBorder="1" applyAlignment="1">
      <alignment horizontal="left" vertical="top"/>
    </xf>
    <xf numFmtId="0" fontId="42" fillId="0" borderId="1" xfId="0" applyFont="1" applyBorder="1" applyAlignment="1">
      <alignment horizontal="left" vertical="center"/>
    </xf>
    <xf numFmtId="0" fontId="44" fillId="0" borderId="1" xfId="0" applyFont="1" applyBorder="1" applyAlignment="1">
      <alignment horizontal="left" vertical="center" wrapText="1"/>
    </xf>
    <xf numFmtId="0" fontId="6" fillId="0" borderId="1" xfId="0" quotePrefix="1" applyFont="1" applyBorder="1" applyAlignment="1">
      <alignment horizontal="left" vertical="center" wrapText="1"/>
    </xf>
  </cellXfs>
  <cellStyles count="2">
    <cellStyle name="Normal" xfId="0" builtinId="0"/>
    <cellStyle name="Normal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122</xdr:row>
      <xdr:rowOff>514350</xdr:rowOff>
    </xdr:from>
    <xdr:to>
      <xdr:col>0</xdr:col>
      <xdr:colOff>12700</xdr:colOff>
      <xdr:row>127</xdr:row>
      <xdr:rowOff>15875</xdr:rowOff>
    </xdr:to>
    <xdr:grpSp>
      <xdr:nvGrpSpPr>
        <xdr:cNvPr id="8" name="Group 7">
          <a:extLst>
            <a:ext uri="{FF2B5EF4-FFF2-40B4-BE49-F238E27FC236}">
              <a16:creationId xmlns:a16="http://schemas.microsoft.com/office/drawing/2014/main" id="{00000000-0008-0000-0000-000008000000}"/>
            </a:ext>
          </a:extLst>
        </xdr:cNvPr>
        <xdr:cNvGrpSpPr>
          <a:grpSpLocks/>
        </xdr:cNvGrpSpPr>
      </xdr:nvGrpSpPr>
      <xdr:grpSpPr>
        <a:xfrm>
          <a:off x="0" y="31546800"/>
          <a:ext cx="12700" cy="806450"/>
          <a:chOff x="0" y="0"/>
          <a:chExt cx="12700" cy="1263650"/>
        </a:xfrm>
      </xdr:grpSpPr>
      <xdr:sp macro="" textlink="">
        <xdr:nvSpPr>
          <xdr:cNvPr id="9" name="Graphic 2606">
            <a:extLst>
              <a:ext uri="{FF2B5EF4-FFF2-40B4-BE49-F238E27FC236}">
                <a16:creationId xmlns:a16="http://schemas.microsoft.com/office/drawing/2014/main" id="{00000000-0008-0000-0000-000009000000}"/>
              </a:ext>
            </a:extLst>
          </xdr:cNvPr>
          <xdr:cNvSpPr/>
        </xdr:nvSpPr>
        <xdr:spPr>
          <a:xfrm>
            <a:off x="6105" y="0"/>
            <a:ext cx="1270" cy="799465"/>
          </a:xfrm>
          <a:custGeom>
            <a:avLst/>
            <a:gdLst/>
            <a:ahLst/>
            <a:cxnLst/>
            <a:rect l="l" t="t" r="r" b="b"/>
            <a:pathLst>
              <a:path h="799465">
                <a:moveTo>
                  <a:pt x="0" y="799371"/>
                </a:moveTo>
                <a:lnTo>
                  <a:pt x="0" y="0"/>
                </a:lnTo>
              </a:path>
            </a:pathLst>
          </a:custGeom>
          <a:ln w="12211">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0" name="Graphic 2607">
            <a:extLst>
              <a:ext uri="{FF2B5EF4-FFF2-40B4-BE49-F238E27FC236}">
                <a16:creationId xmlns:a16="http://schemas.microsoft.com/office/drawing/2014/main" id="{00000000-0008-0000-0000-00000A000000}"/>
              </a:ext>
            </a:extLst>
          </xdr:cNvPr>
          <xdr:cNvSpPr/>
        </xdr:nvSpPr>
        <xdr:spPr>
          <a:xfrm>
            <a:off x="6105" y="787167"/>
            <a:ext cx="1270" cy="476250"/>
          </a:xfrm>
          <a:custGeom>
            <a:avLst/>
            <a:gdLst/>
            <a:ahLst/>
            <a:cxnLst/>
            <a:rect l="l" t="t" r="r" b="b"/>
            <a:pathLst>
              <a:path h="476250">
                <a:moveTo>
                  <a:pt x="0" y="475961"/>
                </a:moveTo>
                <a:lnTo>
                  <a:pt x="0" y="0"/>
                </a:lnTo>
              </a:path>
            </a:pathLst>
          </a:custGeom>
          <a:ln w="3052">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twoCellAnchor>
    <xdr:from>
      <xdr:col>0</xdr:col>
      <xdr:colOff>0</xdr:colOff>
      <xdr:row>130</xdr:row>
      <xdr:rowOff>9525</xdr:rowOff>
    </xdr:from>
    <xdr:to>
      <xdr:col>11</xdr:col>
      <xdr:colOff>882650</xdr:colOff>
      <xdr:row>130</xdr:row>
      <xdr:rowOff>22225</xdr:rowOff>
    </xdr:to>
    <xdr:grpSp>
      <xdr:nvGrpSpPr>
        <xdr:cNvPr id="11" name="Group 10">
          <a:extLst>
            <a:ext uri="{FF2B5EF4-FFF2-40B4-BE49-F238E27FC236}">
              <a16:creationId xmlns:a16="http://schemas.microsoft.com/office/drawing/2014/main" id="{00000000-0008-0000-0000-00000B000000}"/>
            </a:ext>
          </a:extLst>
        </xdr:cNvPr>
        <xdr:cNvGrpSpPr>
          <a:grpSpLocks/>
        </xdr:cNvGrpSpPr>
      </xdr:nvGrpSpPr>
      <xdr:grpSpPr>
        <a:xfrm>
          <a:off x="0" y="33442275"/>
          <a:ext cx="8083550" cy="12700"/>
          <a:chOff x="0" y="0"/>
          <a:chExt cx="7541259" cy="12700"/>
        </a:xfrm>
      </xdr:grpSpPr>
      <xdr:sp macro="" textlink="">
        <xdr:nvSpPr>
          <xdr:cNvPr id="12" name="Graphic 2609">
            <a:extLst>
              <a:ext uri="{FF2B5EF4-FFF2-40B4-BE49-F238E27FC236}">
                <a16:creationId xmlns:a16="http://schemas.microsoft.com/office/drawing/2014/main" id="{00000000-0008-0000-0000-00000C000000}"/>
              </a:ext>
            </a:extLst>
          </xdr:cNvPr>
          <xdr:cNvSpPr/>
        </xdr:nvSpPr>
        <xdr:spPr>
          <a:xfrm>
            <a:off x="0" y="6102"/>
            <a:ext cx="5654040" cy="1270"/>
          </a:xfrm>
          <a:custGeom>
            <a:avLst/>
            <a:gdLst/>
            <a:ahLst/>
            <a:cxnLst/>
            <a:rect l="l" t="t" r="r" b="b"/>
            <a:pathLst>
              <a:path w="5654040">
                <a:moveTo>
                  <a:pt x="0" y="0"/>
                </a:moveTo>
                <a:lnTo>
                  <a:pt x="5654018" y="0"/>
                </a:lnTo>
              </a:path>
            </a:pathLst>
          </a:custGeom>
          <a:ln w="12204">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3" name="Graphic 2610">
            <a:extLst>
              <a:ext uri="{FF2B5EF4-FFF2-40B4-BE49-F238E27FC236}">
                <a16:creationId xmlns:a16="http://schemas.microsoft.com/office/drawing/2014/main" id="{00000000-0008-0000-0000-00000D000000}"/>
              </a:ext>
            </a:extLst>
          </xdr:cNvPr>
          <xdr:cNvSpPr/>
        </xdr:nvSpPr>
        <xdr:spPr>
          <a:xfrm>
            <a:off x="5641806" y="6102"/>
            <a:ext cx="1899285" cy="1270"/>
          </a:xfrm>
          <a:custGeom>
            <a:avLst/>
            <a:gdLst/>
            <a:ahLst/>
            <a:cxnLst/>
            <a:rect l="l" t="t" r="r" b="b"/>
            <a:pathLst>
              <a:path w="1899285">
                <a:moveTo>
                  <a:pt x="0" y="0"/>
                </a:moveTo>
                <a:lnTo>
                  <a:pt x="1898919" y="0"/>
                </a:lnTo>
              </a:path>
            </a:pathLst>
          </a:custGeom>
          <a:ln w="3051">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3"/>
  <sheetViews>
    <sheetView tabSelected="1" zoomScaleNormal="100" zoomScaleSheetLayoutView="100" workbookViewId="0">
      <selection activeCell="J6" sqref="J6"/>
    </sheetView>
  </sheetViews>
  <sheetFormatPr defaultColWidth="9.140625" defaultRowHeight="23.25" customHeight="1" x14ac:dyDescent="0.25"/>
  <cols>
    <col min="1" max="1" width="3.85546875" style="10" customWidth="1"/>
    <col min="2" max="2" width="33.5703125" style="11" customWidth="1"/>
    <col min="3" max="3" width="10.7109375" style="11" customWidth="1"/>
    <col min="4" max="4" width="7" style="11" customWidth="1"/>
    <col min="5" max="6" width="7.140625" style="11" customWidth="1"/>
    <col min="7" max="7" width="6.5703125" style="11" customWidth="1"/>
    <col min="8" max="8" width="7.5703125" style="11" customWidth="1"/>
    <col min="9" max="9" width="8.42578125" style="7" customWidth="1"/>
    <col min="10" max="10" width="8.85546875" style="7" customWidth="1"/>
    <col min="11" max="11" width="7.140625" style="1" customWidth="1"/>
    <col min="12" max="12" width="17" style="7" customWidth="1"/>
    <col min="13" max="13" width="9.5703125" style="1" bestFit="1" customWidth="1"/>
    <col min="14" max="16384" width="9.140625" style="1"/>
  </cols>
  <sheetData>
    <row r="1" spans="1:13" ht="29.45" customHeight="1" x14ac:dyDescent="0.25">
      <c r="A1" s="136" t="s">
        <v>210</v>
      </c>
      <c r="B1" s="137"/>
      <c r="C1" s="137"/>
      <c r="D1" s="137"/>
      <c r="E1" s="137"/>
      <c r="F1" s="137"/>
      <c r="G1" s="137"/>
      <c r="H1" s="137"/>
      <c r="I1" s="137"/>
      <c r="J1" s="137"/>
      <c r="K1" s="137"/>
      <c r="L1" s="138"/>
    </row>
    <row r="2" spans="1:13" ht="18.75" customHeight="1" x14ac:dyDescent="0.25">
      <c r="A2" s="143" t="s">
        <v>196</v>
      </c>
      <c r="B2" s="144"/>
      <c r="C2" s="144"/>
      <c r="D2" s="144"/>
      <c r="E2" s="144"/>
      <c r="F2" s="144"/>
      <c r="G2" s="144"/>
      <c r="H2" s="144"/>
      <c r="I2" s="144"/>
      <c r="J2" s="144"/>
      <c r="K2" s="144"/>
      <c r="L2" s="145"/>
    </row>
    <row r="3" spans="1:13" ht="18.75" customHeight="1" x14ac:dyDescent="0.25">
      <c r="A3" s="143" t="s">
        <v>36</v>
      </c>
      <c r="B3" s="144"/>
      <c r="C3" s="144"/>
      <c r="D3" s="144"/>
      <c r="E3" s="144"/>
      <c r="F3" s="144"/>
      <c r="G3" s="144"/>
      <c r="H3" s="144"/>
      <c r="I3" s="144"/>
      <c r="J3" s="144"/>
      <c r="K3" s="144"/>
      <c r="L3" s="145"/>
    </row>
    <row r="4" spans="1:13" ht="29.25" customHeight="1" x14ac:dyDescent="0.25">
      <c r="A4" s="14" t="s">
        <v>0</v>
      </c>
      <c r="B4" s="140" t="s">
        <v>5</v>
      </c>
      <c r="C4" s="140"/>
      <c r="D4" s="140"/>
      <c r="E4" s="140"/>
      <c r="F4" s="140"/>
      <c r="G4" s="140"/>
      <c r="H4" s="140"/>
      <c r="I4" s="9" t="s">
        <v>2</v>
      </c>
      <c r="J4" s="9" t="s">
        <v>1</v>
      </c>
      <c r="K4" s="8" t="s">
        <v>4</v>
      </c>
      <c r="L4" s="9" t="s">
        <v>3</v>
      </c>
    </row>
    <row r="5" spans="1:13" ht="16.5" customHeight="1" x14ac:dyDescent="0.25">
      <c r="A5" s="14"/>
      <c r="B5" s="25" t="s">
        <v>9</v>
      </c>
      <c r="C5" s="25" t="s">
        <v>15</v>
      </c>
      <c r="D5" s="25" t="s">
        <v>10</v>
      </c>
      <c r="E5" s="25" t="s">
        <v>11</v>
      </c>
      <c r="F5" s="25" t="s">
        <v>12</v>
      </c>
      <c r="G5" s="25" t="s">
        <v>13</v>
      </c>
      <c r="H5" s="25" t="s">
        <v>14</v>
      </c>
      <c r="I5" s="26"/>
      <c r="J5" s="26"/>
      <c r="K5" s="27"/>
      <c r="L5" s="26"/>
      <c r="M5" s="1" t="s">
        <v>34</v>
      </c>
    </row>
    <row r="6" spans="1:13" ht="84" customHeight="1" x14ac:dyDescent="0.25">
      <c r="A6" s="16">
        <v>1</v>
      </c>
      <c r="B6" s="133" t="s">
        <v>200</v>
      </c>
      <c r="C6" s="133"/>
      <c r="D6" s="133"/>
      <c r="E6" s="133"/>
      <c r="F6" s="133"/>
      <c r="G6" s="133"/>
      <c r="H6" s="133"/>
      <c r="I6" s="26">
        <v>7.77</v>
      </c>
      <c r="J6" s="28">
        <v>11927</v>
      </c>
      <c r="K6" s="27" t="s">
        <v>33</v>
      </c>
      <c r="L6" s="26">
        <f>ROUND(J6*I6/100,2)</f>
        <v>926.73</v>
      </c>
      <c r="M6" s="1" t="s">
        <v>34</v>
      </c>
    </row>
    <row r="7" spans="1:13" ht="13.5" customHeight="1" x14ac:dyDescent="0.25">
      <c r="A7" s="16"/>
      <c r="B7" s="29" t="s">
        <v>31</v>
      </c>
      <c r="C7" s="30">
        <v>4</v>
      </c>
      <c r="D7" s="25">
        <v>1</v>
      </c>
      <c r="E7" s="31">
        <v>1.2</v>
      </c>
      <c r="F7" s="31">
        <v>1.2</v>
      </c>
      <c r="G7" s="30">
        <v>1.1299999999999999</v>
      </c>
      <c r="H7" s="31">
        <v>6.51</v>
      </c>
      <c r="I7" s="26"/>
      <c r="J7" s="28"/>
      <c r="K7" s="27"/>
      <c r="L7" s="26"/>
    </row>
    <row r="8" spans="1:13" ht="13.5" customHeight="1" x14ac:dyDescent="0.25">
      <c r="A8" s="16"/>
      <c r="B8" s="29" t="s">
        <v>32</v>
      </c>
      <c r="C8" s="30">
        <v>2</v>
      </c>
      <c r="D8" s="25">
        <v>1</v>
      </c>
      <c r="E8" s="30">
        <v>4.3499999999999996</v>
      </c>
      <c r="F8" s="30">
        <v>0.25</v>
      </c>
      <c r="G8" s="30">
        <v>0.25</v>
      </c>
      <c r="H8" s="31">
        <v>0.54</v>
      </c>
      <c r="I8" s="26"/>
      <c r="J8" s="28"/>
      <c r="K8" s="27"/>
      <c r="L8" s="26"/>
    </row>
    <row r="9" spans="1:13" ht="13.5" customHeight="1" x14ac:dyDescent="0.25">
      <c r="A9" s="16"/>
      <c r="B9" s="29"/>
      <c r="C9" s="30">
        <v>2</v>
      </c>
      <c r="D9" s="25">
        <v>1</v>
      </c>
      <c r="E9" s="30">
        <v>2.33</v>
      </c>
      <c r="F9" s="30">
        <v>0.25</v>
      </c>
      <c r="G9" s="30">
        <v>0.25</v>
      </c>
      <c r="H9" s="31">
        <v>0.28999999999999998</v>
      </c>
      <c r="I9" s="26"/>
      <c r="J9" s="28"/>
      <c r="K9" s="27"/>
      <c r="L9" s="26"/>
    </row>
    <row r="10" spans="1:13" ht="13.5" customHeight="1" x14ac:dyDescent="0.25">
      <c r="A10" s="16"/>
      <c r="B10" s="29" t="s">
        <v>22</v>
      </c>
      <c r="C10" s="30">
        <v>1</v>
      </c>
      <c r="D10" s="25">
        <v>1</v>
      </c>
      <c r="E10" s="32">
        <v>2.25</v>
      </c>
      <c r="F10" s="30">
        <v>0.75</v>
      </c>
      <c r="G10" s="30">
        <v>0.25</v>
      </c>
      <c r="H10" s="31">
        <v>0.42</v>
      </c>
      <c r="I10" s="26"/>
      <c r="J10" s="28"/>
      <c r="K10" s="27"/>
      <c r="L10" s="26"/>
    </row>
    <row r="11" spans="1:13" ht="13.5" customHeight="1" x14ac:dyDescent="0.25">
      <c r="A11" s="16"/>
      <c r="B11" s="29"/>
      <c r="C11" s="30"/>
      <c r="D11" s="25"/>
      <c r="E11" s="30"/>
      <c r="F11" s="30"/>
      <c r="G11" s="30"/>
      <c r="H11" s="31">
        <v>7.77</v>
      </c>
      <c r="I11" s="26"/>
      <c r="J11" s="28"/>
      <c r="K11" s="27"/>
      <c r="L11" s="26"/>
    </row>
    <row r="12" spans="1:13" ht="69.75" customHeight="1" x14ac:dyDescent="0.25">
      <c r="A12" s="16">
        <v>2</v>
      </c>
      <c r="B12" s="133" t="s">
        <v>199</v>
      </c>
      <c r="C12" s="133"/>
      <c r="D12" s="133"/>
      <c r="E12" s="133"/>
      <c r="F12" s="133"/>
      <c r="G12" s="133"/>
      <c r="H12" s="133"/>
      <c r="I12" s="26">
        <v>5.18</v>
      </c>
      <c r="J12" s="26">
        <v>379</v>
      </c>
      <c r="K12" s="27" t="s">
        <v>7</v>
      </c>
      <c r="L12" s="26">
        <f>ROUND(J12*I12,2)</f>
        <v>1963.22</v>
      </c>
      <c r="M12" s="1" t="s">
        <v>34</v>
      </c>
    </row>
    <row r="13" spans="1:13" ht="14.25" customHeight="1" x14ac:dyDescent="0.25">
      <c r="A13" s="16"/>
      <c r="B13" s="139" t="s">
        <v>37</v>
      </c>
      <c r="C13" s="139"/>
      <c r="D13" s="139"/>
      <c r="E13" s="33">
        <v>0.67</v>
      </c>
      <c r="F13" s="33">
        <v>7.77</v>
      </c>
      <c r="G13" s="33"/>
      <c r="H13" s="34">
        <v>5.18</v>
      </c>
      <c r="I13" s="26"/>
      <c r="J13" s="26"/>
      <c r="K13" s="27"/>
      <c r="L13" s="26"/>
    </row>
    <row r="14" spans="1:13" ht="54" customHeight="1" x14ac:dyDescent="0.25">
      <c r="A14" s="16">
        <v>3</v>
      </c>
      <c r="B14" s="133" t="s">
        <v>201</v>
      </c>
      <c r="C14" s="133"/>
      <c r="D14" s="133"/>
      <c r="E14" s="133"/>
      <c r="F14" s="133"/>
      <c r="G14" s="133"/>
      <c r="H14" s="133"/>
      <c r="I14" s="26">
        <v>5.73</v>
      </c>
      <c r="J14" s="26">
        <v>521.07000000000005</v>
      </c>
      <c r="K14" s="27" t="s">
        <v>33</v>
      </c>
      <c r="L14" s="26">
        <f>ROUND(J14*I14,2)</f>
        <v>2985.73</v>
      </c>
      <c r="M14" s="1" t="s">
        <v>34</v>
      </c>
    </row>
    <row r="15" spans="1:13" ht="17.25" customHeight="1" x14ac:dyDescent="0.25">
      <c r="A15" s="16"/>
      <c r="B15" s="30" t="s">
        <v>38</v>
      </c>
      <c r="C15" s="30">
        <v>1</v>
      </c>
      <c r="D15" s="30">
        <v>1</v>
      </c>
      <c r="E15" s="30">
        <v>1.6</v>
      </c>
      <c r="F15" s="30">
        <v>1.2</v>
      </c>
      <c r="G15" s="30">
        <v>0.6</v>
      </c>
      <c r="H15" s="30">
        <v>1.1499999999999999</v>
      </c>
      <c r="I15" s="26"/>
      <c r="J15" s="26"/>
      <c r="K15" s="27"/>
      <c r="L15" s="26"/>
    </row>
    <row r="16" spans="1:13" ht="17.25" customHeight="1" x14ac:dyDescent="0.25">
      <c r="A16" s="16"/>
      <c r="B16" s="30"/>
      <c r="C16" s="30">
        <v>1</v>
      </c>
      <c r="D16" s="30">
        <v>1</v>
      </c>
      <c r="E16" s="30">
        <v>1.5</v>
      </c>
      <c r="F16" s="30">
        <v>1.2</v>
      </c>
      <c r="G16" s="30">
        <v>0.6</v>
      </c>
      <c r="H16" s="30">
        <v>1.08</v>
      </c>
      <c r="I16" s="26"/>
      <c r="J16" s="26"/>
      <c r="K16" s="27"/>
      <c r="L16" s="26"/>
    </row>
    <row r="17" spans="1:13" ht="17.25" customHeight="1" x14ac:dyDescent="0.25">
      <c r="A17" s="16"/>
      <c r="B17" s="30"/>
      <c r="C17" s="30">
        <v>1</v>
      </c>
      <c r="D17" s="30">
        <v>1</v>
      </c>
      <c r="E17" s="30">
        <v>1</v>
      </c>
      <c r="F17" s="30">
        <v>1.2</v>
      </c>
      <c r="G17" s="30">
        <v>0.6</v>
      </c>
      <c r="H17" s="30">
        <v>0.72</v>
      </c>
      <c r="I17" s="26"/>
      <c r="J17" s="26"/>
      <c r="K17" s="27"/>
      <c r="L17" s="26"/>
    </row>
    <row r="18" spans="1:13" ht="12.75" customHeight="1" x14ac:dyDescent="0.25">
      <c r="A18" s="16"/>
      <c r="B18" s="29"/>
      <c r="C18" s="30">
        <v>1</v>
      </c>
      <c r="D18" s="30">
        <v>1</v>
      </c>
      <c r="E18" s="30">
        <v>1.1299999999999999</v>
      </c>
      <c r="F18" s="30">
        <v>1</v>
      </c>
      <c r="G18" s="30">
        <v>0.6</v>
      </c>
      <c r="H18" s="31">
        <v>0.68</v>
      </c>
      <c r="I18" s="26"/>
      <c r="J18" s="26"/>
      <c r="K18" s="27"/>
      <c r="L18" s="26"/>
    </row>
    <row r="19" spans="1:13" ht="12.75" customHeight="1" x14ac:dyDescent="0.25">
      <c r="A19" s="16"/>
      <c r="B19" s="29"/>
      <c r="C19" s="30">
        <v>1</v>
      </c>
      <c r="D19" s="30">
        <v>1</v>
      </c>
      <c r="E19" s="30">
        <v>1.5</v>
      </c>
      <c r="F19" s="30">
        <v>2.33</v>
      </c>
      <c r="G19" s="30">
        <v>0.6</v>
      </c>
      <c r="H19" s="31">
        <v>2.1</v>
      </c>
      <c r="I19" s="26"/>
      <c r="J19" s="26"/>
      <c r="K19" s="27"/>
      <c r="L19" s="26"/>
    </row>
    <row r="20" spans="1:13" ht="12.75" customHeight="1" x14ac:dyDescent="0.25">
      <c r="A20" s="16"/>
      <c r="B20" s="29"/>
      <c r="C20" s="35"/>
      <c r="D20" s="30"/>
      <c r="E20" s="30"/>
      <c r="F20" s="30"/>
      <c r="G20" s="30"/>
      <c r="H20" s="31">
        <v>5.73</v>
      </c>
      <c r="I20" s="26"/>
      <c r="J20" s="26"/>
      <c r="K20" s="27"/>
      <c r="L20" s="26"/>
    </row>
    <row r="21" spans="1:13" ht="42.75" customHeight="1" x14ac:dyDescent="0.25">
      <c r="A21" s="16">
        <v>4</v>
      </c>
      <c r="B21" s="133" t="s">
        <v>203</v>
      </c>
      <c r="C21" s="133"/>
      <c r="D21" s="133"/>
      <c r="E21" s="133"/>
      <c r="F21" s="133"/>
      <c r="G21" s="133"/>
      <c r="H21" s="133"/>
      <c r="I21" s="26">
        <v>21.17</v>
      </c>
      <c r="J21" s="26">
        <v>324</v>
      </c>
      <c r="K21" s="27" t="s">
        <v>6</v>
      </c>
      <c r="L21" s="26">
        <f>ROUND(J21*I21,2)</f>
        <v>6859.08</v>
      </c>
      <c r="M21" s="1" t="s">
        <v>34</v>
      </c>
    </row>
    <row r="22" spans="1:13" ht="12.75" customHeight="1" x14ac:dyDescent="0.25">
      <c r="A22" s="16"/>
      <c r="B22" s="29" t="s">
        <v>39</v>
      </c>
      <c r="C22" s="30">
        <v>4</v>
      </c>
      <c r="D22" s="30">
        <v>1</v>
      </c>
      <c r="E22" s="30">
        <v>1.2</v>
      </c>
      <c r="F22" s="30">
        <v>1.2</v>
      </c>
      <c r="G22" s="30"/>
      <c r="H22" s="31">
        <v>5.76</v>
      </c>
      <c r="I22" s="26"/>
      <c r="J22" s="26"/>
      <c r="K22" s="27"/>
      <c r="L22" s="26"/>
    </row>
    <row r="23" spans="1:13" ht="12.75" customHeight="1" x14ac:dyDescent="0.25">
      <c r="A23" s="16"/>
      <c r="B23" s="29" t="s">
        <v>22</v>
      </c>
      <c r="C23" s="30">
        <v>1</v>
      </c>
      <c r="D23" s="30">
        <v>1</v>
      </c>
      <c r="E23" s="30">
        <v>2.25</v>
      </c>
      <c r="F23" s="30">
        <v>0.75</v>
      </c>
      <c r="G23" s="30"/>
      <c r="H23" s="31">
        <v>1.69</v>
      </c>
      <c r="I23" s="26"/>
      <c r="J23" s="26"/>
      <c r="K23" s="27"/>
      <c r="L23" s="26"/>
    </row>
    <row r="24" spans="1:13" ht="12.75" customHeight="1" x14ac:dyDescent="0.25">
      <c r="A24" s="16"/>
      <c r="B24" s="29" t="s">
        <v>40</v>
      </c>
      <c r="C24" s="30">
        <v>1</v>
      </c>
      <c r="D24" s="30">
        <v>1</v>
      </c>
      <c r="E24" s="30">
        <v>4.8499999999999996</v>
      </c>
      <c r="F24" s="30">
        <v>2.83</v>
      </c>
      <c r="G24" s="30"/>
      <c r="H24" s="31">
        <v>13.73</v>
      </c>
      <c r="I24" s="26"/>
      <c r="J24" s="28"/>
      <c r="K24" s="27"/>
      <c r="L24" s="26"/>
    </row>
    <row r="25" spans="1:13" ht="12.75" customHeight="1" x14ac:dyDescent="0.25">
      <c r="A25" s="16"/>
      <c r="B25" s="29"/>
      <c r="C25" s="30"/>
      <c r="D25" s="30"/>
      <c r="E25" s="30"/>
      <c r="F25" s="30"/>
      <c r="G25" s="30"/>
      <c r="H25" s="31">
        <v>21.17</v>
      </c>
      <c r="I25" s="26"/>
      <c r="J25" s="28"/>
      <c r="K25" s="27"/>
      <c r="L25" s="26"/>
    </row>
    <row r="26" spans="1:13" ht="56.25" customHeight="1" x14ac:dyDescent="0.25">
      <c r="A26" s="16">
        <v>5</v>
      </c>
      <c r="B26" s="133" t="s">
        <v>202</v>
      </c>
      <c r="C26" s="133"/>
      <c r="D26" s="133"/>
      <c r="E26" s="133"/>
      <c r="F26" s="133"/>
      <c r="G26" s="133"/>
      <c r="H26" s="133"/>
      <c r="I26" s="26">
        <f>H30</f>
        <v>2.12</v>
      </c>
      <c r="J26" s="26">
        <v>3261.05</v>
      </c>
      <c r="K26" s="27" t="s">
        <v>6</v>
      </c>
      <c r="L26" s="26">
        <f>ROUND(J26*I26,2)</f>
        <v>6913.43</v>
      </c>
      <c r="M26" s="1" t="s">
        <v>34</v>
      </c>
    </row>
    <row r="27" spans="1:13" ht="12.75" customHeight="1" x14ac:dyDescent="0.25">
      <c r="A27" s="16"/>
      <c r="B27" s="29" t="s">
        <v>39</v>
      </c>
      <c r="C27" s="30">
        <v>4</v>
      </c>
      <c r="D27" s="30">
        <v>1</v>
      </c>
      <c r="E27" s="30">
        <v>1.2</v>
      </c>
      <c r="F27" s="30">
        <v>1.2</v>
      </c>
      <c r="G27" s="29">
        <v>0.1</v>
      </c>
      <c r="H27" s="31">
        <v>0.57999999999999996</v>
      </c>
      <c r="I27" s="26"/>
      <c r="J27" s="28"/>
      <c r="K27" s="27"/>
      <c r="L27" s="26"/>
    </row>
    <row r="28" spans="1:13" ht="12.75" customHeight="1" x14ac:dyDescent="0.25">
      <c r="A28" s="16"/>
      <c r="B28" s="29" t="s">
        <v>41</v>
      </c>
      <c r="C28" s="30">
        <v>1</v>
      </c>
      <c r="D28" s="30">
        <v>1</v>
      </c>
      <c r="E28" s="30">
        <v>2.25</v>
      </c>
      <c r="F28" s="30">
        <v>0.75</v>
      </c>
      <c r="G28" s="29">
        <v>0.1</v>
      </c>
      <c r="H28" s="31">
        <v>0.17</v>
      </c>
      <c r="I28" s="26"/>
      <c r="J28" s="28"/>
      <c r="K28" s="27"/>
      <c r="L28" s="26"/>
    </row>
    <row r="29" spans="1:13" ht="12.75" customHeight="1" x14ac:dyDescent="0.25">
      <c r="A29" s="16"/>
      <c r="B29" s="29" t="s">
        <v>40</v>
      </c>
      <c r="C29" s="30">
        <v>1</v>
      </c>
      <c r="D29" s="30">
        <v>1</v>
      </c>
      <c r="E29" s="30">
        <v>4.8499999999999996</v>
      </c>
      <c r="F29" s="30">
        <v>2.83</v>
      </c>
      <c r="G29" s="29">
        <v>0.1</v>
      </c>
      <c r="H29" s="31">
        <v>1.37</v>
      </c>
      <c r="I29" s="26"/>
      <c r="J29" s="28"/>
      <c r="K29" s="27"/>
      <c r="L29" s="26"/>
    </row>
    <row r="30" spans="1:13" ht="17.25" customHeight="1" x14ac:dyDescent="0.25">
      <c r="A30" s="16"/>
      <c r="B30" s="25"/>
      <c r="C30" s="30"/>
      <c r="D30" s="30"/>
      <c r="E30" s="30"/>
      <c r="F30" s="30"/>
      <c r="G30" s="30"/>
      <c r="H30" s="31">
        <v>2.12</v>
      </c>
      <c r="I30" s="26"/>
      <c r="J30" s="28"/>
      <c r="K30" s="27"/>
      <c r="L30" s="26"/>
    </row>
    <row r="31" spans="1:13" ht="51.75" customHeight="1" x14ac:dyDescent="0.25">
      <c r="A31" s="16">
        <v>6</v>
      </c>
      <c r="B31" s="133" t="s">
        <v>194</v>
      </c>
      <c r="C31" s="133"/>
      <c r="D31" s="133"/>
      <c r="E31" s="133"/>
      <c r="F31" s="133"/>
      <c r="G31" s="133"/>
      <c r="H31" s="133"/>
      <c r="I31" s="26">
        <f>H50</f>
        <v>7.34</v>
      </c>
      <c r="J31" s="26">
        <v>5716.46</v>
      </c>
      <c r="K31" s="27" t="s">
        <v>6</v>
      </c>
      <c r="L31" s="26">
        <f>ROUND(J31*I31,2)</f>
        <v>41958.82</v>
      </c>
      <c r="M31" s="1" t="s">
        <v>34</v>
      </c>
    </row>
    <row r="32" spans="1:13" ht="12" customHeight="1" x14ac:dyDescent="0.25">
      <c r="A32" s="16"/>
      <c r="B32" s="30" t="s">
        <v>42</v>
      </c>
      <c r="C32" s="36">
        <v>4</v>
      </c>
      <c r="D32" s="37">
        <v>1</v>
      </c>
      <c r="E32" s="37">
        <v>1.2</v>
      </c>
      <c r="F32" s="36">
        <v>1.2</v>
      </c>
      <c r="G32" s="38">
        <v>0.2</v>
      </c>
      <c r="H32" s="36">
        <v>1.1499999999999999</v>
      </c>
      <c r="I32" s="26"/>
      <c r="J32" s="26"/>
      <c r="K32" s="27"/>
      <c r="L32" s="26"/>
    </row>
    <row r="33" spans="1:12" ht="12.75" customHeight="1" x14ac:dyDescent="0.25">
      <c r="A33" s="16"/>
      <c r="B33" s="133" t="s">
        <v>43</v>
      </c>
      <c r="C33" s="36">
        <v>4</v>
      </c>
      <c r="D33" s="36">
        <v>1</v>
      </c>
      <c r="E33" s="146">
        <v>0.8</v>
      </c>
      <c r="F33" s="146"/>
      <c r="G33" s="38">
        <v>0.2</v>
      </c>
      <c r="H33" s="36">
        <v>0.64</v>
      </c>
      <c r="I33" s="26"/>
      <c r="J33" s="26"/>
      <c r="K33" s="27"/>
      <c r="L33" s="26"/>
    </row>
    <row r="34" spans="1:12" ht="12" customHeight="1" x14ac:dyDescent="0.25">
      <c r="A34" s="16"/>
      <c r="B34" s="133"/>
      <c r="C34" s="36">
        <v>4</v>
      </c>
      <c r="D34" s="38">
        <v>1</v>
      </c>
      <c r="E34" s="36">
        <v>0.4</v>
      </c>
      <c r="F34" s="36">
        <v>0.4</v>
      </c>
      <c r="G34" s="36">
        <v>0.3</v>
      </c>
      <c r="H34" s="36">
        <v>0.19</v>
      </c>
      <c r="I34" s="26"/>
      <c r="J34" s="26"/>
      <c r="K34" s="27"/>
      <c r="L34" s="26"/>
    </row>
    <row r="35" spans="1:12" ht="12" customHeight="1" x14ac:dyDescent="0.25">
      <c r="A35" s="16"/>
      <c r="B35" s="30" t="s">
        <v>32</v>
      </c>
      <c r="C35" s="36">
        <v>3</v>
      </c>
      <c r="D35" s="36">
        <v>1</v>
      </c>
      <c r="E35" s="36">
        <v>2.33</v>
      </c>
      <c r="F35" s="36">
        <v>0.25</v>
      </c>
      <c r="G35" s="36">
        <v>0.25</v>
      </c>
      <c r="H35" s="36">
        <v>0.44</v>
      </c>
      <c r="I35" s="26"/>
      <c r="J35" s="26"/>
      <c r="K35" s="27"/>
      <c r="L35" s="26"/>
    </row>
    <row r="36" spans="1:12" ht="12" customHeight="1" x14ac:dyDescent="0.25">
      <c r="A36" s="16"/>
      <c r="B36" s="30" t="s">
        <v>44</v>
      </c>
      <c r="C36" s="36">
        <v>1</v>
      </c>
      <c r="D36" s="38">
        <v>1</v>
      </c>
      <c r="E36" s="38">
        <v>1.2</v>
      </c>
      <c r="F36" s="36">
        <v>0.25</v>
      </c>
      <c r="G36" s="36">
        <v>0.25</v>
      </c>
      <c r="H36" s="36">
        <v>0.08</v>
      </c>
      <c r="I36" s="26"/>
      <c r="J36" s="26"/>
      <c r="K36" s="27"/>
      <c r="L36" s="26"/>
    </row>
    <row r="37" spans="1:12" ht="12" customHeight="1" x14ac:dyDescent="0.25">
      <c r="A37" s="16"/>
      <c r="B37" s="30" t="s">
        <v>32</v>
      </c>
      <c r="C37" s="36">
        <v>2</v>
      </c>
      <c r="D37" s="36">
        <v>1</v>
      </c>
      <c r="E37" s="36">
        <v>4.3499999999999996</v>
      </c>
      <c r="F37" s="36">
        <v>0.25</v>
      </c>
      <c r="G37" s="38">
        <v>0.25</v>
      </c>
      <c r="H37" s="38">
        <v>0.54</v>
      </c>
      <c r="I37" s="26"/>
      <c r="J37" s="26"/>
      <c r="K37" s="27"/>
      <c r="L37" s="26"/>
    </row>
    <row r="38" spans="1:12" ht="14.25" customHeight="1" x14ac:dyDescent="0.25">
      <c r="A38" s="16"/>
      <c r="B38" s="30" t="s">
        <v>44</v>
      </c>
      <c r="C38" s="39">
        <v>1</v>
      </c>
      <c r="D38" s="40">
        <v>1</v>
      </c>
      <c r="E38" s="41">
        <v>1.2</v>
      </c>
      <c r="F38" s="42">
        <v>0.25</v>
      </c>
      <c r="G38" s="42">
        <v>0.25</v>
      </c>
      <c r="H38" s="42">
        <v>0.08</v>
      </c>
      <c r="I38" s="26"/>
      <c r="J38" s="26"/>
      <c r="K38" s="27"/>
      <c r="L38" s="26"/>
    </row>
    <row r="39" spans="1:12" ht="14.25" customHeight="1" x14ac:dyDescent="0.25">
      <c r="A39" s="16"/>
      <c r="B39" s="30" t="s">
        <v>44</v>
      </c>
      <c r="C39" s="42">
        <v>1</v>
      </c>
      <c r="D39" s="42">
        <v>1</v>
      </c>
      <c r="E39" s="42">
        <v>1</v>
      </c>
      <c r="F39" s="42">
        <v>0.25</v>
      </c>
      <c r="G39" s="42">
        <v>0.25</v>
      </c>
      <c r="H39" s="42">
        <v>0.06</v>
      </c>
      <c r="I39" s="26"/>
      <c r="J39" s="26"/>
      <c r="K39" s="27"/>
      <c r="L39" s="26"/>
    </row>
    <row r="40" spans="1:12" ht="14.25" customHeight="1" x14ac:dyDescent="0.25">
      <c r="A40" s="16"/>
      <c r="B40" s="30" t="s">
        <v>45</v>
      </c>
      <c r="C40" s="39">
        <v>4</v>
      </c>
      <c r="D40" s="41">
        <v>1</v>
      </c>
      <c r="E40" s="42">
        <v>0.25</v>
      </c>
      <c r="F40" s="42">
        <v>0.25</v>
      </c>
      <c r="G40" s="42">
        <v>3.35</v>
      </c>
      <c r="H40" s="42">
        <v>0.84</v>
      </c>
      <c r="I40" s="26"/>
      <c r="J40" s="26"/>
      <c r="K40" s="27"/>
      <c r="L40" s="26"/>
    </row>
    <row r="41" spans="1:12" ht="14.25" customHeight="1" x14ac:dyDescent="0.25">
      <c r="A41" s="16"/>
      <c r="B41" s="30" t="s">
        <v>20</v>
      </c>
      <c r="C41" s="42">
        <v>2</v>
      </c>
      <c r="D41" s="42">
        <v>1</v>
      </c>
      <c r="E41" s="42">
        <v>2.33</v>
      </c>
      <c r="F41" s="42">
        <v>0.25</v>
      </c>
      <c r="G41" s="42">
        <v>0.2</v>
      </c>
      <c r="H41" s="42">
        <v>0.23</v>
      </c>
      <c r="I41" s="26"/>
      <c r="J41" s="26"/>
      <c r="K41" s="27"/>
      <c r="L41" s="26"/>
    </row>
    <row r="42" spans="1:12" ht="14.25" customHeight="1" x14ac:dyDescent="0.25">
      <c r="A42" s="16"/>
      <c r="B42" s="30"/>
      <c r="C42" s="41">
        <v>3</v>
      </c>
      <c r="D42" s="41">
        <v>1</v>
      </c>
      <c r="E42" s="41">
        <v>4.3499999999999996</v>
      </c>
      <c r="F42" s="42">
        <v>0.25</v>
      </c>
      <c r="G42" s="42">
        <v>0.2</v>
      </c>
      <c r="H42" s="41">
        <v>0.65</v>
      </c>
      <c r="I42" s="26"/>
      <c r="J42" s="26"/>
      <c r="K42" s="27"/>
      <c r="L42" s="26"/>
    </row>
    <row r="43" spans="1:12" ht="14.25" customHeight="1" x14ac:dyDescent="0.25">
      <c r="A43" s="16"/>
      <c r="B43" s="30" t="s">
        <v>46</v>
      </c>
      <c r="C43" s="41">
        <v>1</v>
      </c>
      <c r="D43" s="41">
        <v>1</v>
      </c>
      <c r="E43" s="41">
        <v>1.6</v>
      </c>
      <c r="F43" s="42">
        <v>0.13</v>
      </c>
      <c r="G43" s="42">
        <v>0.2</v>
      </c>
      <c r="H43" s="42">
        <v>0.04</v>
      </c>
      <c r="I43" s="26"/>
      <c r="J43" s="26"/>
      <c r="K43" s="27"/>
      <c r="L43" s="26"/>
    </row>
    <row r="44" spans="1:12" ht="14.25" customHeight="1" x14ac:dyDescent="0.25">
      <c r="A44" s="16"/>
      <c r="B44" s="30"/>
      <c r="C44" s="41">
        <v>1</v>
      </c>
      <c r="D44" s="42">
        <v>1</v>
      </c>
      <c r="E44" s="41">
        <v>1</v>
      </c>
      <c r="F44" s="42">
        <v>0.13</v>
      </c>
      <c r="G44" s="42">
        <v>0.2</v>
      </c>
      <c r="H44" s="42">
        <v>0.03</v>
      </c>
      <c r="I44" s="26"/>
      <c r="J44" s="26"/>
      <c r="K44" s="27"/>
      <c r="L44" s="26"/>
    </row>
    <row r="45" spans="1:12" ht="12.75" customHeight="1" x14ac:dyDescent="0.25">
      <c r="A45" s="16"/>
      <c r="B45" s="30"/>
      <c r="C45" s="41">
        <v>1</v>
      </c>
      <c r="D45" s="41">
        <v>1</v>
      </c>
      <c r="E45" s="43">
        <v>1.2</v>
      </c>
      <c r="F45" s="42">
        <v>0.13</v>
      </c>
      <c r="G45" s="41">
        <v>0.2</v>
      </c>
      <c r="H45" s="42">
        <v>0.03</v>
      </c>
      <c r="I45" s="26"/>
      <c r="J45" s="26"/>
      <c r="K45" s="27"/>
      <c r="L45" s="26"/>
    </row>
    <row r="46" spans="1:12" ht="12.75" customHeight="1" x14ac:dyDescent="0.25">
      <c r="A46" s="16"/>
      <c r="B46" s="29" t="s">
        <v>47</v>
      </c>
      <c r="C46" s="42">
        <v>3</v>
      </c>
      <c r="D46" s="42">
        <v>1</v>
      </c>
      <c r="E46" s="42">
        <v>0.5</v>
      </c>
      <c r="F46" s="42">
        <v>0.45</v>
      </c>
      <c r="G46" s="42">
        <v>0.1</v>
      </c>
      <c r="H46" s="42">
        <v>7.0000000000000007E-2</v>
      </c>
      <c r="I46" s="26"/>
      <c r="J46" s="26"/>
      <c r="K46" s="27"/>
      <c r="L46" s="26"/>
    </row>
    <row r="47" spans="1:12" ht="12.75" customHeight="1" x14ac:dyDescent="0.25">
      <c r="A47" s="16"/>
      <c r="B47" s="29" t="s">
        <v>48</v>
      </c>
      <c r="C47" s="42">
        <v>2</v>
      </c>
      <c r="D47" s="41">
        <v>1</v>
      </c>
      <c r="E47" s="42">
        <v>4.0999999999999996</v>
      </c>
      <c r="F47" s="42">
        <v>0.25</v>
      </c>
      <c r="G47" s="42">
        <v>0.13</v>
      </c>
      <c r="H47" s="42">
        <v>0.27</v>
      </c>
      <c r="I47" s="26"/>
      <c r="J47" s="26"/>
      <c r="K47" s="27"/>
      <c r="L47" s="26"/>
    </row>
    <row r="48" spans="1:12" ht="12.75" customHeight="1" x14ac:dyDescent="0.25">
      <c r="A48" s="16"/>
      <c r="B48" s="30"/>
      <c r="C48" s="42">
        <v>3</v>
      </c>
      <c r="D48" s="42">
        <v>1</v>
      </c>
      <c r="E48" s="42">
        <v>2.33</v>
      </c>
      <c r="F48" s="42">
        <v>0.25</v>
      </c>
      <c r="G48" s="42">
        <v>0.13</v>
      </c>
      <c r="H48" s="42">
        <v>0.23</v>
      </c>
      <c r="I48" s="26"/>
      <c r="J48" s="26"/>
      <c r="K48" s="27"/>
      <c r="L48" s="26"/>
    </row>
    <row r="49" spans="1:13" ht="12.75" customHeight="1" x14ac:dyDescent="0.25">
      <c r="A49" s="16"/>
      <c r="B49" s="29" t="s">
        <v>49</v>
      </c>
      <c r="C49" s="42">
        <v>1</v>
      </c>
      <c r="D49" s="41">
        <v>1</v>
      </c>
      <c r="E49" s="42">
        <v>4.8499999999999996</v>
      </c>
      <c r="F49" s="42">
        <v>2.83</v>
      </c>
      <c r="G49" s="42">
        <v>0.13</v>
      </c>
      <c r="H49" s="41">
        <v>1.78</v>
      </c>
      <c r="I49" s="26"/>
      <c r="J49" s="26"/>
      <c r="K49" s="27"/>
      <c r="L49" s="26"/>
    </row>
    <row r="50" spans="1:13" ht="12.75" customHeight="1" x14ac:dyDescent="0.25">
      <c r="A50" s="16"/>
      <c r="B50" s="30"/>
      <c r="C50" s="44"/>
      <c r="D50" s="44"/>
      <c r="E50" s="44"/>
      <c r="F50" s="44"/>
      <c r="G50" s="44"/>
      <c r="H50" s="42">
        <v>7.34</v>
      </c>
      <c r="I50" s="26"/>
      <c r="J50" s="26"/>
      <c r="K50" s="27"/>
      <c r="L50" s="26"/>
    </row>
    <row r="51" spans="1:13" ht="12.75" customHeight="1" x14ac:dyDescent="0.25">
      <c r="A51" s="16"/>
      <c r="B51" s="30"/>
      <c r="C51" s="30"/>
      <c r="D51" s="30"/>
      <c r="E51" s="30"/>
      <c r="F51" s="30"/>
      <c r="G51" s="30"/>
      <c r="H51" s="31"/>
      <c r="I51" s="26"/>
      <c r="J51" s="26"/>
      <c r="K51" s="27"/>
      <c r="L51" s="26"/>
    </row>
    <row r="52" spans="1:13" ht="98.25" customHeight="1" x14ac:dyDescent="0.25">
      <c r="A52" s="156">
        <v>7</v>
      </c>
      <c r="B52" s="157" t="s">
        <v>195</v>
      </c>
      <c r="C52" s="157"/>
      <c r="D52" s="157"/>
      <c r="E52" s="157"/>
      <c r="F52" s="157"/>
      <c r="G52" s="157"/>
      <c r="H52" s="157"/>
      <c r="I52" s="26">
        <f>H63</f>
        <v>4.42</v>
      </c>
      <c r="J52" s="26">
        <v>194</v>
      </c>
      <c r="K52" s="27" t="s">
        <v>184</v>
      </c>
      <c r="L52" s="26">
        <f>ROUND(J52*I52,2)</f>
        <v>857.48</v>
      </c>
      <c r="M52" s="1" t="s">
        <v>34</v>
      </c>
    </row>
    <row r="53" spans="1:13" ht="12.75" hidden="1" customHeight="1" x14ac:dyDescent="0.25">
      <c r="A53" s="156"/>
      <c r="B53" s="157"/>
      <c r="C53" s="157"/>
      <c r="D53" s="157"/>
      <c r="E53" s="157"/>
      <c r="F53" s="157"/>
      <c r="G53" s="157"/>
      <c r="H53" s="157"/>
      <c r="I53" s="45"/>
      <c r="J53" s="45"/>
      <c r="K53" s="46"/>
      <c r="L53" s="45"/>
    </row>
    <row r="54" spans="1:13" ht="12.75" hidden="1" customHeight="1" x14ac:dyDescent="0.25">
      <c r="A54" s="156"/>
      <c r="B54" s="157"/>
      <c r="C54" s="157"/>
      <c r="D54" s="157"/>
      <c r="E54" s="157"/>
      <c r="F54" s="157"/>
      <c r="G54" s="157"/>
      <c r="H54" s="157"/>
      <c r="I54" s="45"/>
      <c r="J54" s="45"/>
      <c r="K54" s="46"/>
      <c r="L54" s="45"/>
    </row>
    <row r="55" spans="1:13" ht="12.75" hidden="1" customHeight="1" x14ac:dyDescent="0.25">
      <c r="A55" s="156"/>
      <c r="B55" s="157"/>
      <c r="C55" s="157"/>
      <c r="D55" s="157"/>
      <c r="E55" s="157"/>
      <c r="F55" s="157"/>
      <c r="G55" s="157"/>
      <c r="H55" s="157"/>
      <c r="I55" s="45"/>
      <c r="J55" s="45"/>
      <c r="K55" s="46"/>
      <c r="L55" s="45"/>
    </row>
    <row r="56" spans="1:13" ht="20.25" hidden="1" customHeight="1" x14ac:dyDescent="0.25">
      <c r="A56" s="156"/>
      <c r="B56" s="157"/>
      <c r="C56" s="157"/>
      <c r="D56" s="157"/>
      <c r="E56" s="157"/>
      <c r="F56" s="157"/>
      <c r="G56" s="157"/>
      <c r="H56" s="157"/>
      <c r="I56" s="47"/>
      <c r="J56" s="47"/>
      <c r="K56" s="48"/>
      <c r="L56" s="49"/>
    </row>
    <row r="57" spans="1:13" ht="12.75" hidden="1" customHeight="1" x14ac:dyDescent="0.25">
      <c r="A57" s="156"/>
      <c r="B57" s="157"/>
      <c r="C57" s="157"/>
      <c r="D57" s="157"/>
      <c r="E57" s="157"/>
      <c r="F57" s="157"/>
      <c r="G57" s="157"/>
      <c r="H57" s="157"/>
      <c r="I57" s="50"/>
      <c r="J57" s="50"/>
      <c r="K57" s="51"/>
      <c r="L57" s="50"/>
    </row>
    <row r="58" spans="1:13" ht="18.75" customHeight="1" x14ac:dyDescent="0.25">
      <c r="A58" s="13"/>
      <c r="B58" s="41" t="s">
        <v>50</v>
      </c>
      <c r="C58" s="42">
        <v>2</v>
      </c>
      <c r="D58" s="41">
        <v>1</v>
      </c>
      <c r="E58" s="42">
        <v>4.3499999999999996</v>
      </c>
      <c r="F58" s="41">
        <v>0.25</v>
      </c>
      <c r="G58" s="44"/>
      <c r="H58" s="42">
        <v>2.1800000000000002</v>
      </c>
      <c r="I58" s="52"/>
      <c r="J58" s="52"/>
      <c r="K58" s="53"/>
      <c r="L58" s="52"/>
      <c r="M58" s="1" t="s">
        <v>34</v>
      </c>
    </row>
    <row r="59" spans="1:13" ht="13.5" customHeight="1" x14ac:dyDescent="0.25">
      <c r="A59" s="13"/>
      <c r="B59" s="44"/>
      <c r="C59" s="42">
        <v>3</v>
      </c>
      <c r="D59" s="42">
        <v>1</v>
      </c>
      <c r="E59" s="42">
        <v>2.33</v>
      </c>
      <c r="F59" s="42">
        <v>0.25</v>
      </c>
      <c r="G59" s="44"/>
      <c r="H59" s="41">
        <v>1.75</v>
      </c>
      <c r="I59" s="52"/>
      <c r="J59" s="52"/>
      <c r="K59" s="53"/>
      <c r="L59" s="52"/>
    </row>
    <row r="60" spans="1:13" ht="13.5" customHeight="1" x14ac:dyDescent="0.25">
      <c r="A60" s="13"/>
      <c r="B60" s="42" t="s">
        <v>51</v>
      </c>
      <c r="C60" s="42">
        <v>1</v>
      </c>
      <c r="D60" s="42">
        <v>1</v>
      </c>
      <c r="E60" s="41">
        <v>1.6</v>
      </c>
      <c r="F60" s="42">
        <v>0.13</v>
      </c>
      <c r="G60" s="44"/>
      <c r="H60" s="42">
        <v>0.21</v>
      </c>
      <c r="I60" s="52"/>
      <c r="J60" s="52"/>
      <c r="K60" s="53"/>
      <c r="L60" s="52"/>
    </row>
    <row r="61" spans="1:13" ht="13.5" customHeight="1" x14ac:dyDescent="0.25">
      <c r="A61" s="13"/>
      <c r="B61" s="41" t="s">
        <v>52</v>
      </c>
      <c r="C61" s="42">
        <v>1</v>
      </c>
      <c r="D61" s="42">
        <v>1</v>
      </c>
      <c r="E61" s="41">
        <v>1.2</v>
      </c>
      <c r="F61" s="42">
        <v>0.13</v>
      </c>
      <c r="G61" s="44"/>
      <c r="H61" s="42">
        <v>0.16</v>
      </c>
      <c r="I61" s="52"/>
      <c r="J61" s="52"/>
      <c r="K61" s="53"/>
      <c r="L61" s="52"/>
    </row>
    <row r="62" spans="1:13" ht="13.5" customHeight="1" x14ac:dyDescent="0.25">
      <c r="A62" s="12"/>
      <c r="B62" s="54"/>
      <c r="C62" s="42">
        <v>1</v>
      </c>
      <c r="D62" s="41">
        <v>1</v>
      </c>
      <c r="E62" s="42">
        <v>1</v>
      </c>
      <c r="F62" s="42">
        <v>0.13</v>
      </c>
      <c r="G62" s="54"/>
      <c r="H62" s="42">
        <v>0.13</v>
      </c>
      <c r="I62" s="55"/>
      <c r="J62" s="55"/>
      <c r="K62" s="56"/>
      <c r="L62" s="55"/>
    </row>
    <row r="63" spans="1:13" ht="13.5" customHeight="1" x14ac:dyDescent="0.25">
      <c r="A63" s="12"/>
      <c r="B63" s="54"/>
      <c r="C63" s="54"/>
      <c r="D63" s="54"/>
      <c r="E63" s="54"/>
      <c r="F63" s="54"/>
      <c r="G63" s="54"/>
      <c r="H63" s="57">
        <v>4.42</v>
      </c>
      <c r="I63" s="55"/>
      <c r="J63" s="55"/>
      <c r="K63" s="56"/>
      <c r="L63" s="55"/>
    </row>
    <row r="64" spans="1:13" ht="34.5" customHeight="1" x14ac:dyDescent="0.25">
      <c r="A64" s="17">
        <v>8</v>
      </c>
      <c r="B64" s="157" t="s">
        <v>53</v>
      </c>
      <c r="C64" s="157"/>
      <c r="D64" s="157"/>
      <c r="E64" s="157"/>
      <c r="F64" s="157"/>
      <c r="G64" s="157"/>
      <c r="H64" s="157"/>
      <c r="I64" s="26">
        <f>H72</f>
        <v>11.49</v>
      </c>
      <c r="J64" s="26">
        <v>666.27</v>
      </c>
      <c r="K64" s="27" t="s">
        <v>184</v>
      </c>
      <c r="L64" s="26">
        <f>ROUND(J64*I64,2)</f>
        <v>7655.44</v>
      </c>
      <c r="M64" s="1" t="s">
        <v>34</v>
      </c>
    </row>
    <row r="65" spans="1:13" ht="24" customHeight="1" x14ac:dyDescent="0.25">
      <c r="A65" s="13"/>
      <c r="B65" s="41" t="s">
        <v>54</v>
      </c>
      <c r="C65" s="58">
        <v>1</v>
      </c>
      <c r="D65" s="48">
        <v>1</v>
      </c>
      <c r="E65" s="48">
        <v>1.6</v>
      </c>
      <c r="F65" s="53"/>
      <c r="G65" s="48">
        <v>2.68</v>
      </c>
      <c r="H65" s="48">
        <v>4.29</v>
      </c>
      <c r="I65" s="52"/>
      <c r="J65" s="52"/>
      <c r="K65" s="53"/>
      <c r="L65" s="52"/>
      <c r="M65" s="1" t="s">
        <v>34</v>
      </c>
    </row>
    <row r="66" spans="1:13" ht="14.25" customHeight="1" x14ac:dyDescent="0.25">
      <c r="A66" s="13"/>
      <c r="B66" s="44"/>
      <c r="C66" s="48">
        <v>1</v>
      </c>
      <c r="D66" s="48">
        <v>1</v>
      </c>
      <c r="E66" s="48">
        <v>1.2</v>
      </c>
      <c r="F66" s="53"/>
      <c r="G66" s="48">
        <v>2.68</v>
      </c>
      <c r="H66" s="58">
        <v>3.22</v>
      </c>
      <c r="I66" s="52"/>
      <c r="J66" s="52"/>
      <c r="K66" s="53"/>
      <c r="L66" s="52"/>
    </row>
    <row r="67" spans="1:13" ht="14.25" customHeight="1" x14ac:dyDescent="0.25">
      <c r="A67" s="12"/>
      <c r="B67" s="54"/>
      <c r="C67" s="58">
        <v>1</v>
      </c>
      <c r="D67" s="59">
        <v>1</v>
      </c>
      <c r="E67" s="58">
        <v>1</v>
      </c>
      <c r="F67" s="56"/>
      <c r="G67" s="48">
        <v>2.68</v>
      </c>
      <c r="H67" s="48">
        <v>2.68</v>
      </c>
      <c r="I67" s="55"/>
      <c r="J67" s="55"/>
      <c r="K67" s="56"/>
      <c r="L67" s="55"/>
    </row>
    <row r="68" spans="1:13" ht="14.25" customHeight="1" x14ac:dyDescent="0.25">
      <c r="A68" s="13"/>
      <c r="B68" s="60" t="s">
        <v>55</v>
      </c>
      <c r="C68" s="48">
        <v>1</v>
      </c>
      <c r="D68" s="58">
        <v>1</v>
      </c>
      <c r="E68" s="48">
        <v>14.85</v>
      </c>
      <c r="F68" s="53"/>
      <c r="G68" s="48">
        <v>0.3</v>
      </c>
      <c r="H68" s="48">
        <v>4.46</v>
      </c>
      <c r="I68" s="52"/>
      <c r="J68" s="52"/>
      <c r="K68" s="53"/>
      <c r="L68" s="52"/>
    </row>
    <row r="69" spans="1:13" ht="14.25" customHeight="1" x14ac:dyDescent="0.25">
      <c r="A69" s="13"/>
      <c r="B69" s="44"/>
      <c r="C69" s="53"/>
      <c r="D69" s="53"/>
      <c r="E69" s="53"/>
      <c r="F69" s="53"/>
      <c r="G69" s="53"/>
      <c r="H69" s="48">
        <v>14.64</v>
      </c>
      <c r="I69" s="52"/>
      <c r="J69" s="52"/>
      <c r="K69" s="53"/>
      <c r="L69" s="52"/>
    </row>
    <row r="70" spans="1:13" ht="14.25" customHeight="1" x14ac:dyDescent="0.25">
      <c r="A70" s="13"/>
      <c r="B70" s="42" t="s">
        <v>56</v>
      </c>
      <c r="C70" s="53"/>
      <c r="D70" s="53"/>
      <c r="E70" s="53"/>
      <c r="F70" s="53"/>
      <c r="G70" s="53"/>
      <c r="H70" s="53"/>
      <c r="I70" s="52"/>
      <c r="J70" s="49"/>
      <c r="K70" s="53"/>
      <c r="L70" s="52"/>
      <c r="M70" s="1" t="s">
        <v>34</v>
      </c>
    </row>
    <row r="71" spans="1:13" ht="14.25" customHeight="1" x14ac:dyDescent="0.25">
      <c r="A71" s="12"/>
      <c r="B71" s="42" t="s">
        <v>57</v>
      </c>
      <c r="C71" s="48">
        <v>2</v>
      </c>
      <c r="D71" s="48">
        <v>1</v>
      </c>
      <c r="E71" s="58">
        <v>0.75</v>
      </c>
      <c r="F71" s="56"/>
      <c r="G71" s="48">
        <v>2.1</v>
      </c>
      <c r="H71" s="48">
        <v>-3.15</v>
      </c>
      <c r="I71" s="55"/>
      <c r="J71" s="55"/>
      <c r="K71" s="56"/>
      <c r="L71" s="55"/>
    </row>
    <row r="72" spans="1:13" ht="13.5" customHeight="1" x14ac:dyDescent="0.25">
      <c r="A72" s="13"/>
      <c r="B72" s="44"/>
      <c r="C72" s="53"/>
      <c r="D72" s="53"/>
      <c r="E72" s="53"/>
      <c r="F72" s="53"/>
      <c r="G72" s="53"/>
      <c r="H72" s="58">
        <v>11.49</v>
      </c>
      <c r="I72" s="52"/>
      <c r="J72" s="52"/>
      <c r="K72" s="53"/>
      <c r="L72" s="52"/>
    </row>
    <row r="73" spans="1:13" ht="24" customHeight="1" x14ac:dyDescent="0.25">
      <c r="A73" s="162">
        <v>9</v>
      </c>
      <c r="B73" s="159" t="s">
        <v>58</v>
      </c>
      <c r="C73" s="159"/>
      <c r="D73" s="159"/>
      <c r="E73" s="159"/>
      <c r="F73" s="159"/>
      <c r="G73" s="159"/>
      <c r="H73" s="159"/>
      <c r="I73" s="26">
        <f>H75</f>
        <v>13.73</v>
      </c>
      <c r="J73" s="26">
        <v>24</v>
      </c>
      <c r="K73" s="27" t="s">
        <v>184</v>
      </c>
      <c r="L73" s="26">
        <f>ROUND(J73*I73,2)</f>
        <v>329.52</v>
      </c>
    </row>
    <row r="74" spans="1:13" ht="14.25" customHeight="1" x14ac:dyDescent="0.25">
      <c r="A74" s="162"/>
      <c r="B74" s="159"/>
      <c r="C74" s="159"/>
      <c r="D74" s="159"/>
      <c r="E74" s="159"/>
      <c r="F74" s="159"/>
      <c r="G74" s="159"/>
      <c r="H74" s="159"/>
      <c r="I74" s="49"/>
      <c r="J74" s="47"/>
      <c r="K74" s="48"/>
      <c r="L74" s="47"/>
    </row>
    <row r="75" spans="1:13" ht="14.25" customHeight="1" x14ac:dyDescent="0.25">
      <c r="A75" s="13"/>
      <c r="B75" s="44"/>
      <c r="C75" s="58">
        <v>1</v>
      </c>
      <c r="D75" s="58">
        <v>1</v>
      </c>
      <c r="E75" s="48">
        <v>4.8499999999999996</v>
      </c>
      <c r="F75" s="59">
        <v>2.83</v>
      </c>
      <c r="G75" s="53"/>
      <c r="H75" s="48">
        <v>13.73</v>
      </c>
      <c r="I75" s="52"/>
      <c r="J75" s="52"/>
      <c r="K75" s="53"/>
      <c r="L75" s="52"/>
    </row>
    <row r="76" spans="1:13" ht="80.25" customHeight="1" x14ac:dyDescent="0.25">
      <c r="A76" s="24">
        <v>10</v>
      </c>
      <c r="B76" s="160" t="s">
        <v>204</v>
      </c>
      <c r="C76" s="160"/>
      <c r="D76" s="160"/>
      <c r="E76" s="160"/>
      <c r="F76" s="160"/>
      <c r="G76" s="160"/>
      <c r="H76" s="160"/>
      <c r="I76" s="26">
        <f>H85</f>
        <v>19.829999999999998</v>
      </c>
      <c r="J76" s="26">
        <v>328</v>
      </c>
      <c r="K76" s="27" t="s">
        <v>184</v>
      </c>
      <c r="L76" s="26">
        <f>ROUND(J76*I76,2)</f>
        <v>6504.24</v>
      </c>
    </row>
    <row r="77" spans="1:13" ht="13.5" customHeight="1" x14ac:dyDescent="0.25">
      <c r="A77" s="13"/>
      <c r="B77" s="41" t="s">
        <v>42</v>
      </c>
      <c r="C77" s="42">
        <v>4</v>
      </c>
      <c r="D77" s="42">
        <v>4</v>
      </c>
      <c r="E77" s="42">
        <v>1.2</v>
      </c>
      <c r="F77" s="44"/>
      <c r="G77" s="42">
        <v>0.3</v>
      </c>
      <c r="H77" s="42">
        <v>5.76</v>
      </c>
      <c r="I77" s="52"/>
      <c r="J77" s="52"/>
      <c r="K77" s="53"/>
      <c r="L77" s="52"/>
    </row>
    <row r="78" spans="1:13" ht="13.5" customHeight="1" x14ac:dyDescent="0.25">
      <c r="A78" s="12"/>
      <c r="B78" s="42" t="s">
        <v>39</v>
      </c>
      <c r="C78" s="42">
        <v>4</v>
      </c>
      <c r="D78" s="42">
        <v>4</v>
      </c>
      <c r="E78" s="42">
        <v>0.4</v>
      </c>
      <c r="F78" s="54"/>
      <c r="G78" s="42">
        <v>0.3</v>
      </c>
      <c r="H78" s="41">
        <v>1.92</v>
      </c>
      <c r="I78" s="55"/>
      <c r="J78" s="55"/>
      <c r="K78" s="56"/>
      <c r="L78" s="55"/>
    </row>
    <row r="79" spans="1:13" ht="14.25" customHeight="1" x14ac:dyDescent="0.25">
      <c r="A79" s="12"/>
      <c r="B79" s="42" t="s">
        <v>59</v>
      </c>
      <c r="C79" s="42">
        <v>4</v>
      </c>
      <c r="D79" s="42">
        <v>4</v>
      </c>
      <c r="E79" s="42">
        <v>0.25</v>
      </c>
      <c r="F79" s="54"/>
      <c r="G79" s="42">
        <v>0.6</v>
      </c>
      <c r="H79" s="41">
        <v>2.4</v>
      </c>
      <c r="I79" s="55"/>
      <c r="J79" s="55"/>
      <c r="K79" s="56"/>
      <c r="L79" s="55"/>
    </row>
    <row r="80" spans="1:13" ht="14.25" customHeight="1" x14ac:dyDescent="0.25">
      <c r="A80" s="12"/>
      <c r="B80" s="41" t="s">
        <v>50</v>
      </c>
      <c r="C80" s="42">
        <v>2</v>
      </c>
      <c r="D80" s="42">
        <v>2</v>
      </c>
      <c r="E80" s="42">
        <v>4.3499999999999996</v>
      </c>
      <c r="F80" s="54"/>
      <c r="G80" s="42">
        <v>0.25</v>
      </c>
      <c r="H80" s="61">
        <v>4.3499999999999996</v>
      </c>
      <c r="I80" s="55"/>
      <c r="J80" s="55"/>
      <c r="K80" s="56"/>
      <c r="L80" s="55"/>
    </row>
    <row r="81" spans="1:13" ht="14.25" customHeight="1" x14ac:dyDescent="0.25">
      <c r="A81" s="13"/>
      <c r="B81" s="41" t="s">
        <v>60</v>
      </c>
      <c r="C81" s="42">
        <v>3</v>
      </c>
      <c r="D81" s="60">
        <v>2</v>
      </c>
      <c r="E81" s="42">
        <v>2.33</v>
      </c>
      <c r="F81" s="44"/>
      <c r="G81" s="42">
        <v>0.25</v>
      </c>
      <c r="H81" s="42">
        <v>3.5</v>
      </c>
      <c r="I81" s="52"/>
      <c r="J81" s="52"/>
      <c r="K81" s="53"/>
      <c r="L81" s="52"/>
    </row>
    <row r="82" spans="1:13" ht="14.25" customHeight="1" x14ac:dyDescent="0.25">
      <c r="A82" s="12"/>
      <c r="B82" s="42" t="s">
        <v>61</v>
      </c>
      <c r="C82" s="42">
        <v>1</v>
      </c>
      <c r="D82" s="42">
        <v>2</v>
      </c>
      <c r="E82" s="41">
        <v>1.6</v>
      </c>
      <c r="F82" s="54"/>
      <c r="G82" s="42">
        <v>0.25</v>
      </c>
      <c r="H82" s="42">
        <v>0.8</v>
      </c>
      <c r="I82" s="55"/>
      <c r="J82" s="55"/>
      <c r="K82" s="56"/>
      <c r="L82" s="55"/>
    </row>
    <row r="83" spans="1:13" ht="14.25" customHeight="1" x14ac:dyDescent="0.25">
      <c r="A83" s="13"/>
      <c r="B83" s="42" t="s">
        <v>62</v>
      </c>
      <c r="C83" s="42">
        <v>1</v>
      </c>
      <c r="D83" s="42">
        <v>2</v>
      </c>
      <c r="E83" s="41">
        <v>1.2</v>
      </c>
      <c r="F83" s="44"/>
      <c r="G83" s="42">
        <v>0.25</v>
      </c>
      <c r="H83" s="42">
        <v>0.6</v>
      </c>
      <c r="I83" s="52"/>
      <c r="J83" s="52"/>
      <c r="K83" s="53"/>
      <c r="L83" s="52"/>
    </row>
    <row r="84" spans="1:13" ht="14.25" customHeight="1" x14ac:dyDescent="0.25">
      <c r="A84" s="16"/>
      <c r="B84" s="62" t="s">
        <v>63</v>
      </c>
      <c r="C84" s="63">
        <v>1</v>
      </c>
      <c r="D84" s="64">
        <v>2</v>
      </c>
      <c r="E84" s="64">
        <v>1</v>
      </c>
      <c r="F84" s="44"/>
      <c r="G84" s="64">
        <v>0.25</v>
      </c>
      <c r="H84" s="64">
        <v>0.5</v>
      </c>
      <c r="I84" s="26"/>
      <c r="J84" s="26"/>
      <c r="K84" s="27"/>
      <c r="L84" s="26"/>
    </row>
    <row r="85" spans="1:13" ht="14.25" customHeight="1" x14ac:dyDescent="0.25">
      <c r="A85" s="16"/>
      <c r="B85" s="44"/>
      <c r="C85" s="44"/>
      <c r="D85" s="44"/>
      <c r="E85" s="44"/>
      <c r="F85" s="44"/>
      <c r="G85" s="44"/>
      <c r="H85" s="63">
        <v>19.829999999999998</v>
      </c>
      <c r="I85" s="26"/>
      <c r="J85" s="26"/>
      <c r="K85" s="27"/>
      <c r="L85" s="26"/>
    </row>
    <row r="86" spans="1:13" ht="75.75" customHeight="1" x14ac:dyDescent="0.25">
      <c r="A86" s="18">
        <v>11</v>
      </c>
      <c r="B86" s="161" t="s">
        <v>205</v>
      </c>
      <c r="C86" s="161"/>
      <c r="D86" s="161"/>
      <c r="E86" s="161"/>
      <c r="F86" s="161"/>
      <c r="G86" s="161"/>
      <c r="H86" s="161"/>
      <c r="I86" s="26">
        <f>H104</f>
        <v>40.79</v>
      </c>
      <c r="J86" s="26">
        <v>328</v>
      </c>
      <c r="K86" s="27" t="s">
        <v>184</v>
      </c>
      <c r="L86" s="26">
        <f>ROUND(J86*I86,2)</f>
        <v>13379.12</v>
      </c>
      <c r="M86" s="1" t="s">
        <v>34</v>
      </c>
    </row>
    <row r="87" spans="1:13" ht="13.5" customHeight="1" x14ac:dyDescent="0.25">
      <c r="A87" s="12"/>
      <c r="B87" s="65" t="s">
        <v>64</v>
      </c>
      <c r="C87" s="63">
        <v>4</v>
      </c>
      <c r="D87" s="63">
        <v>4</v>
      </c>
      <c r="E87" s="63">
        <v>0.25</v>
      </c>
      <c r="F87" s="54"/>
      <c r="G87" s="63">
        <v>2.75</v>
      </c>
      <c r="H87" s="63">
        <v>11</v>
      </c>
      <c r="I87" s="55"/>
      <c r="J87" s="55"/>
      <c r="K87" s="56"/>
      <c r="L87" s="55"/>
    </row>
    <row r="88" spans="1:13" ht="13.5" customHeight="1" x14ac:dyDescent="0.25">
      <c r="A88" s="19"/>
      <c r="B88" s="63" t="s">
        <v>20</v>
      </c>
      <c r="C88" s="64">
        <v>3</v>
      </c>
      <c r="D88" s="63">
        <v>2</v>
      </c>
      <c r="E88" s="64">
        <v>2.33</v>
      </c>
      <c r="F88" s="66"/>
      <c r="G88" s="63">
        <v>0.2</v>
      </c>
      <c r="H88" s="64">
        <v>2.8</v>
      </c>
      <c r="I88" s="67"/>
      <c r="J88" s="67"/>
      <c r="K88" s="68"/>
      <c r="L88" s="67"/>
    </row>
    <row r="89" spans="1:13" ht="13.5" customHeight="1" x14ac:dyDescent="0.25">
      <c r="A89" s="13"/>
      <c r="B89" s="62" t="s">
        <v>65</v>
      </c>
      <c r="C89" s="63">
        <v>2</v>
      </c>
      <c r="D89" s="63">
        <v>2</v>
      </c>
      <c r="E89" s="63">
        <v>4.3499999999999996</v>
      </c>
      <c r="F89" s="44"/>
      <c r="G89" s="64">
        <v>0.2</v>
      </c>
      <c r="H89" s="64">
        <v>3.48</v>
      </c>
      <c r="I89" s="52"/>
      <c r="J89" s="52"/>
      <c r="K89" s="53"/>
      <c r="L89" s="52"/>
    </row>
    <row r="90" spans="1:13" ht="13.5" customHeight="1" x14ac:dyDescent="0.25">
      <c r="A90" s="13"/>
      <c r="B90" s="65" t="s">
        <v>66</v>
      </c>
      <c r="C90" s="64">
        <v>1</v>
      </c>
      <c r="D90" s="64">
        <v>2</v>
      </c>
      <c r="E90" s="63">
        <v>1.2</v>
      </c>
      <c r="F90" s="44"/>
      <c r="G90" s="63">
        <v>0.2</v>
      </c>
      <c r="H90" s="64">
        <v>0.48</v>
      </c>
      <c r="I90" s="52"/>
      <c r="J90" s="52"/>
      <c r="K90" s="53"/>
      <c r="L90" s="52"/>
    </row>
    <row r="91" spans="1:13" ht="13.5" customHeight="1" x14ac:dyDescent="0.25">
      <c r="A91" s="13"/>
      <c r="B91" s="44"/>
      <c r="C91" s="63">
        <v>1</v>
      </c>
      <c r="D91" s="63">
        <v>2</v>
      </c>
      <c r="E91" s="64">
        <v>1.6</v>
      </c>
      <c r="F91" s="44"/>
      <c r="G91" s="63">
        <v>0.2</v>
      </c>
      <c r="H91" s="64">
        <v>0.64</v>
      </c>
      <c r="I91" s="52"/>
      <c r="J91" s="52"/>
      <c r="K91" s="53"/>
      <c r="L91" s="52"/>
    </row>
    <row r="92" spans="1:13" ht="13.5" customHeight="1" x14ac:dyDescent="0.25">
      <c r="A92" s="12"/>
      <c r="B92" s="54"/>
      <c r="C92" s="64">
        <v>1</v>
      </c>
      <c r="D92" s="64">
        <v>2</v>
      </c>
      <c r="E92" s="63">
        <v>1</v>
      </c>
      <c r="F92" s="54"/>
      <c r="G92" s="64">
        <v>0.2</v>
      </c>
      <c r="H92" s="64">
        <v>0.4</v>
      </c>
      <c r="I92" s="55"/>
      <c r="J92" s="55"/>
      <c r="K92" s="56"/>
      <c r="L92" s="55"/>
    </row>
    <row r="93" spans="1:13" ht="13.5" customHeight="1" x14ac:dyDescent="0.25">
      <c r="A93" s="13"/>
      <c r="B93" s="63" t="s">
        <v>67</v>
      </c>
      <c r="C93" s="44"/>
      <c r="D93" s="44"/>
      <c r="E93" s="44"/>
      <c r="F93" s="44"/>
      <c r="G93" s="44"/>
      <c r="H93" s="44"/>
      <c r="I93" s="52"/>
      <c r="J93" s="52"/>
      <c r="K93" s="53"/>
      <c r="L93" s="52"/>
    </row>
    <row r="94" spans="1:13" ht="13.5" customHeight="1" x14ac:dyDescent="0.25">
      <c r="A94" s="13"/>
      <c r="B94" s="63" t="s">
        <v>68</v>
      </c>
      <c r="C94" s="64">
        <v>3</v>
      </c>
      <c r="D94" s="63">
        <v>1</v>
      </c>
      <c r="E94" s="64">
        <v>0.45</v>
      </c>
      <c r="F94" s="44"/>
      <c r="G94" s="63">
        <v>0.25</v>
      </c>
      <c r="H94" s="63">
        <v>0.34</v>
      </c>
      <c r="I94" s="52"/>
      <c r="J94" s="52"/>
      <c r="K94" s="53"/>
      <c r="L94" s="52"/>
    </row>
    <row r="95" spans="1:13" ht="13.5" customHeight="1" x14ac:dyDescent="0.25">
      <c r="A95" s="12"/>
      <c r="B95" s="63" t="s">
        <v>57</v>
      </c>
      <c r="C95" s="63">
        <v>2</v>
      </c>
      <c r="D95" s="63">
        <v>1</v>
      </c>
      <c r="E95" s="64">
        <v>1.05</v>
      </c>
      <c r="F95" s="54"/>
      <c r="G95" s="64">
        <v>0.25</v>
      </c>
      <c r="H95" s="64">
        <v>0.53</v>
      </c>
      <c r="I95" s="55"/>
      <c r="J95" s="55"/>
      <c r="K95" s="56"/>
      <c r="L95" s="55"/>
    </row>
    <row r="96" spans="1:13" ht="13.5" customHeight="1" x14ac:dyDescent="0.25">
      <c r="A96" s="13"/>
      <c r="B96" s="44"/>
      <c r="C96" s="63">
        <v>2</v>
      </c>
      <c r="D96" s="64">
        <v>1</v>
      </c>
      <c r="E96" s="64">
        <v>0.75</v>
      </c>
      <c r="F96" s="44"/>
      <c r="G96" s="63">
        <v>0.13</v>
      </c>
      <c r="H96" s="64">
        <v>0.2</v>
      </c>
      <c r="I96" s="52"/>
      <c r="J96" s="52"/>
      <c r="K96" s="53"/>
      <c r="L96" s="52"/>
    </row>
    <row r="97" spans="1:13" ht="18.75" customHeight="1" x14ac:dyDescent="0.25">
      <c r="A97" s="13"/>
      <c r="B97" s="63" t="s">
        <v>47</v>
      </c>
      <c r="C97" s="63">
        <v>3</v>
      </c>
      <c r="D97" s="63">
        <v>1</v>
      </c>
      <c r="E97" s="64">
        <v>0.5</v>
      </c>
      <c r="F97" s="44"/>
      <c r="G97" s="64">
        <v>0.45</v>
      </c>
      <c r="H97" s="64">
        <v>0.68</v>
      </c>
      <c r="I97" s="52"/>
      <c r="J97" s="52"/>
      <c r="K97" s="53"/>
      <c r="L97" s="52"/>
      <c r="M97" s="1" t="s">
        <v>34</v>
      </c>
    </row>
    <row r="98" spans="1:13" ht="12.75" customHeight="1" x14ac:dyDescent="0.25">
      <c r="A98" s="13"/>
      <c r="B98" s="44"/>
      <c r="C98" s="69">
        <v>3</v>
      </c>
      <c r="D98" s="63">
        <v>1</v>
      </c>
      <c r="E98" s="63">
        <v>1.4</v>
      </c>
      <c r="F98" s="44"/>
      <c r="G98" s="64">
        <v>0.1</v>
      </c>
      <c r="H98" s="63">
        <v>0.42</v>
      </c>
      <c r="I98" s="52"/>
      <c r="J98" s="52"/>
      <c r="K98" s="53"/>
      <c r="L98" s="52"/>
    </row>
    <row r="99" spans="1:13" ht="18.75" customHeight="1" x14ac:dyDescent="0.25">
      <c r="A99" s="20"/>
      <c r="B99" s="63" t="s">
        <v>69</v>
      </c>
      <c r="C99" s="63">
        <v>4</v>
      </c>
      <c r="D99" s="63">
        <v>1</v>
      </c>
      <c r="E99" s="64">
        <v>2.33</v>
      </c>
      <c r="F99" s="70"/>
      <c r="G99" s="64">
        <v>0.13</v>
      </c>
      <c r="H99" s="63">
        <v>1.21</v>
      </c>
      <c r="I99" s="71"/>
      <c r="J99" s="71"/>
      <c r="K99" s="72"/>
      <c r="L99" s="71"/>
      <c r="M99" s="1" t="s">
        <v>34</v>
      </c>
    </row>
    <row r="100" spans="1:13" ht="12.75" customHeight="1" x14ac:dyDescent="0.25">
      <c r="A100" s="19"/>
      <c r="B100" s="66"/>
      <c r="C100" s="64">
        <v>2</v>
      </c>
      <c r="D100" s="73">
        <v>1</v>
      </c>
      <c r="E100" s="63">
        <v>1.6</v>
      </c>
      <c r="F100" s="66"/>
      <c r="G100" s="64">
        <v>0.13</v>
      </c>
      <c r="H100" s="64">
        <v>0.42</v>
      </c>
      <c r="I100" s="67"/>
      <c r="J100" s="67"/>
      <c r="K100" s="68"/>
      <c r="L100" s="67"/>
    </row>
    <row r="101" spans="1:13" ht="12.75" customHeight="1" x14ac:dyDescent="0.25">
      <c r="A101" s="12"/>
      <c r="B101" s="54"/>
      <c r="C101" s="64">
        <v>2</v>
      </c>
      <c r="D101" s="64">
        <v>1</v>
      </c>
      <c r="E101" s="64">
        <v>2.5</v>
      </c>
      <c r="F101" s="54"/>
      <c r="G101" s="64">
        <v>0.13</v>
      </c>
      <c r="H101" s="63">
        <v>0.65</v>
      </c>
      <c r="I101" s="55"/>
      <c r="J101" s="55"/>
      <c r="K101" s="56"/>
      <c r="L101" s="55"/>
    </row>
    <row r="102" spans="1:13" ht="18" customHeight="1" x14ac:dyDescent="0.25">
      <c r="A102" s="13"/>
      <c r="B102" s="63" t="s">
        <v>70</v>
      </c>
      <c r="C102" s="63">
        <v>1</v>
      </c>
      <c r="D102" s="63">
        <v>1</v>
      </c>
      <c r="E102" s="63">
        <v>15.35</v>
      </c>
      <c r="F102" s="44"/>
      <c r="G102" s="64">
        <v>0.25</v>
      </c>
      <c r="H102" s="64">
        <v>3.84</v>
      </c>
      <c r="I102" s="52"/>
      <c r="J102" s="52"/>
      <c r="K102" s="53"/>
      <c r="L102" s="52"/>
      <c r="M102" s="1" t="s">
        <v>34</v>
      </c>
    </row>
    <row r="103" spans="1:13" ht="12.75" customHeight="1" x14ac:dyDescent="0.25">
      <c r="A103" s="13"/>
      <c r="B103" s="63" t="s">
        <v>49</v>
      </c>
      <c r="C103" s="63">
        <v>1</v>
      </c>
      <c r="D103" s="64">
        <v>1</v>
      </c>
      <c r="E103" s="63">
        <v>4.8499999999999996</v>
      </c>
      <c r="F103" s="44"/>
      <c r="G103" s="63">
        <v>2.83</v>
      </c>
      <c r="H103" s="63">
        <v>13.73</v>
      </c>
      <c r="I103" s="52"/>
      <c r="J103" s="52"/>
      <c r="K103" s="53"/>
      <c r="L103" s="52"/>
    </row>
    <row r="104" spans="1:13" ht="12.75" customHeight="1" x14ac:dyDescent="0.25">
      <c r="A104" s="13"/>
      <c r="B104" s="44"/>
      <c r="C104" s="44"/>
      <c r="D104" s="44"/>
      <c r="E104" s="44"/>
      <c r="F104" s="44"/>
      <c r="G104" s="44"/>
      <c r="H104" s="63">
        <v>40.79</v>
      </c>
      <c r="I104" s="52"/>
      <c r="J104" s="52"/>
      <c r="K104" s="53"/>
      <c r="L104" s="52"/>
    </row>
    <row r="105" spans="1:13" ht="104.25" customHeight="1" x14ac:dyDescent="0.25">
      <c r="A105" s="18">
        <v>12</v>
      </c>
      <c r="B105" s="158" t="s">
        <v>72</v>
      </c>
      <c r="C105" s="158"/>
      <c r="D105" s="158"/>
      <c r="E105" s="158"/>
      <c r="F105" s="158"/>
      <c r="G105" s="158"/>
      <c r="H105" s="158"/>
      <c r="I105" s="26">
        <f>H106</f>
        <v>13.73</v>
      </c>
      <c r="J105" s="26">
        <v>269</v>
      </c>
      <c r="K105" s="27" t="s">
        <v>184</v>
      </c>
      <c r="L105" s="26">
        <f>ROUND(J105*I105,2)</f>
        <v>3693.37</v>
      </c>
      <c r="M105" s="1" t="s">
        <v>34</v>
      </c>
    </row>
    <row r="106" spans="1:13" ht="13.5" customHeight="1" x14ac:dyDescent="0.25">
      <c r="A106" s="12"/>
      <c r="B106" s="63" t="s">
        <v>71</v>
      </c>
      <c r="C106" s="63">
        <v>1</v>
      </c>
      <c r="D106" s="64">
        <v>1</v>
      </c>
      <c r="E106" s="64">
        <v>4.8499999999999996</v>
      </c>
      <c r="F106" s="54"/>
      <c r="G106" s="64">
        <v>2.83</v>
      </c>
      <c r="H106" s="63">
        <v>13.73</v>
      </c>
      <c r="I106" s="55"/>
      <c r="J106" s="55"/>
      <c r="K106" s="56"/>
      <c r="L106" s="55"/>
    </row>
    <row r="107" spans="1:13" ht="81" customHeight="1" x14ac:dyDescent="0.25">
      <c r="A107" s="16">
        <v>13</v>
      </c>
      <c r="B107" s="155" t="s">
        <v>73</v>
      </c>
      <c r="C107" s="155"/>
      <c r="D107" s="155"/>
      <c r="E107" s="155"/>
      <c r="F107" s="155"/>
      <c r="G107" s="33"/>
      <c r="H107" s="70"/>
      <c r="I107" s="26">
        <f>F108</f>
        <v>0.69179999999999997</v>
      </c>
      <c r="J107" s="26">
        <v>58896.15</v>
      </c>
      <c r="K107" s="27" t="s">
        <v>185</v>
      </c>
      <c r="L107" s="26">
        <f>ROUND(J107*I107,2)</f>
        <v>40744.36</v>
      </c>
      <c r="M107" s="1" t="s">
        <v>34</v>
      </c>
    </row>
    <row r="108" spans="1:13" ht="12.75" customHeight="1" x14ac:dyDescent="0.25">
      <c r="A108" s="16"/>
      <c r="B108" s="74" t="s">
        <v>74</v>
      </c>
      <c r="C108" s="75">
        <v>1.2E-2</v>
      </c>
      <c r="D108" s="63">
        <v>7.34</v>
      </c>
      <c r="E108" s="64">
        <v>7.85</v>
      </c>
      <c r="F108" s="64">
        <v>0.69179999999999997</v>
      </c>
      <c r="G108" s="44"/>
      <c r="H108" s="44"/>
      <c r="I108" s="26"/>
      <c r="J108" s="26"/>
      <c r="K108" s="27"/>
      <c r="L108" s="26"/>
    </row>
    <row r="109" spans="1:13" ht="91.5" customHeight="1" x14ac:dyDescent="0.25">
      <c r="A109" s="16">
        <v>14</v>
      </c>
      <c r="B109" s="133" t="s">
        <v>75</v>
      </c>
      <c r="C109" s="133"/>
      <c r="D109" s="133"/>
      <c r="E109" s="133"/>
      <c r="F109" s="133"/>
      <c r="G109" s="133"/>
      <c r="H109" s="133"/>
      <c r="I109" s="26">
        <v>4.2</v>
      </c>
      <c r="J109" s="26">
        <v>3773</v>
      </c>
      <c r="K109" s="27" t="s">
        <v>184</v>
      </c>
      <c r="L109" s="26">
        <f>ROUND(J109*I109,2)</f>
        <v>15846.6</v>
      </c>
      <c r="M109" s="1" t="s">
        <v>34</v>
      </c>
    </row>
    <row r="110" spans="1:13" ht="41.25" customHeight="1" x14ac:dyDescent="0.25">
      <c r="A110" s="16">
        <v>15</v>
      </c>
      <c r="B110" s="133" t="s">
        <v>76</v>
      </c>
      <c r="C110" s="133"/>
      <c r="D110" s="133"/>
      <c r="E110" s="133"/>
      <c r="F110" s="133"/>
      <c r="G110" s="133"/>
      <c r="H110" s="133"/>
      <c r="I110" s="76"/>
      <c r="J110" s="77"/>
      <c r="K110" s="78"/>
      <c r="L110" s="77"/>
      <c r="M110" s="1" t="s">
        <v>34</v>
      </c>
    </row>
    <row r="111" spans="1:13" ht="18" customHeight="1" x14ac:dyDescent="0.25">
      <c r="A111" s="16"/>
      <c r="B111" s="79" t="s">
        <v>77</v>
      </c>
      <c r="C111" s="30"/>
      <c r="D111" s="30"/>
      <c r="E111" s="30"/>
      <c r="F111" s="30"/>
      <c r="G111" s="30"/>
      <c r="H111" s="30"/>
      <c r="I111" s="26">
        <f>H120</f>
        <v>3.19</v>
      </c>
      <c r="J111" s="26">
        <v>5344</v>
      </c>
      <c r="K111" s="27" t="s">
        <v>186</v>
      </c>
      <c r="L111" s="26">
        <f>ROUND(J111*I111,2)</f>
        <v>17047.36</v>
      </c>
    </row>
    <row r="112" spans="1:13" ht="12" customHeight="1" x14ac:dyDescent="0.25">
      <c r="A112" s="16"/>
      <c r="B112" s="25"/>
      <c r="C112" s="80">
        <v>1</v>
      </c>
      <c r="D112" s="80">
        <v>3</v>
      </c>
      <c r="E112" s="81">
        <v>2.33</v>
      </c>
      <c r="F112" s="81">
        <v>0.25</v>
      </c>
      <c r="G112" s="80">
        <v>0.6</v>
      </c>
      <c r="H112" s="80">
        <v>1.05</v>
      </c>
      <c r="I112" s="26"/>
      <c r="J112" s="26"/>
      <c r="K112" s="27"/>
      <c r="L112" s="26"/>
    </row>
    <row r="113" spans="1:14" ht="12" customHeight="1" x14ac:dyDescent="0.25">
      <c r="A113" s="16"/>
      <c r="B113" s="70"/>
      <c r="C113" s="81">
        <v>1</v>
      </c>
      <c r="D113" s="80">
        <v>2</v>
      </c>
      <c r="E113" s="80">
        <v>4.3499999999999996</v>
      </c>
      <c r="F113" s="80">
        <v>0.25</v>
      </c>
      <c r="G113" s="80">
        <v>0.6</v>
      </c>
      <c r="H113" s="82">
        <v>1.31</v>
      </c>
      <c r="I113" s="26"/>
      <c r="J113" s="26"/>
      <c r="K113" s="27"/>
      <c r="L113" s="26"/>
    </row>
    <row r="114" spans="1:14" ht="15.75" customHeight="1" x14ac:dyDescent="0.25">
      <c r="A114" s="16"/>
      <c r="B114" s="70"/>
      <c r="C114" s="80">
        <v>1</v>
      </c>
      <c r="D114" s="82">
        <v>1</v>
      </c>
      <c r="E114" s="82">
        <v>1.6</v>
      </c>
      <c r="F114" s="80">
        <v>0.25</v>
      </c>
      <c r="G114" s="80">
        <v>0.35</v>
      </c>
      <c r="H114" s="82">
        <v>0.14000000000000001</v>
      </c>
      <c r="I114" s="26"/>
      <c r="J114" s="26"/>
      <c r="K114" s="27"/>
      <c r="L114" s="26"/>
      <c r="M114" s="1" t="s">
        <v>34</v>
      </c>
    </row>
    <row r="115" spans="1:14" ht="13.5" customHeight="1" x14ac:dyDescent="0.25">
      <c r="A115" s="16"/>
      <c r="B115" s="80" t="s">
        <v>78</v>
      </c>
      <c r="C115" s="81">
        <v>1</v>
      </c>
      <c r="D115" s="80">
        <v>1</v>
      </c>
      <c r="E115" s="81">
        <v>1.2</v>
      </c>
      <c r="F115" s="80">
        <v>0.25</v>
      </c>
      <c r="G115" s="80">
        <v>0.35</v>
      </c>
      <c r="H115" s="82">
        <v>0.11</v>
      </c>
      <c r="I115" s="26"/>
      <c r="J115" s="26"/>
      <c r="K115" s="27"/>
      <c r="L115" s="26"/>
    </row>
    <row r="116" spans="1:14" ht="13.5" customHeight="1" x14ac:dyDescent="0.25">
      <c r="A116" s="16"/>
      <c r="B116" s="54"/>
      <c r="C116" s="81">
        <v>1</v>
      </c>
      <c r="D116" s="82">
        <v>1</v>
      </c>
      <c r="E116" s="82">
        <v>1</v>
      </c>
      <c r="F116" s="80">
        <v>0.25</v>
      </c>
      <c r="G116" s="82">
        <v>0.35</v>
      </c>
      <c r="H116" s="82">
        <v>0.09</v>
      </c>
      <c r="I116" s="26"/>
      <c r="J116" s="26"/>
      <c r="K116" s="27"/>
      <c r="L116" s="26"/>
    </row>
    <row r="117" spans="1:14" ht="14.25" customHeight="1" x14ac:dyDescent="0.25">
      <c r="A117" s="16"/>
      <c r="B117" s="70"/>
      <c r="C117" s="81">
        <v>1</v>
      </c>
      <c r="D117" s="80">
        <v>1</v>
      </c>
      <c r="E117" s="80">
        <v>2.25</v>
      </c>
      <c r="F117" s="80">
        <v>0.75</v>
      </c>
      <c r="G117" s="82">
        <v>0.15</v>
      </c>
      <c r="H117" s="82">
        <v>0.25</v>
      </c>
      <c r="I117" s="26"/>
      <c r="J117" s="26"/>
      <c r="K117" s="27"/>
      <c r="L117" s="26"/>
      <c r="M117" s="1" t="s">
        <v>34</v>
      </c>
    </row>
    <row r="118" spans="1:14" ht="13.5" customHeight="1" x14ac:dyDescent="0.25">
      <c r="A118" s="16"/>
      <c r="B118" s="79" t="s">
        <v>79</v>
      </c>
      <c r="C118" s="81">
        <v>1</v>
      </c>
      <c r="D118" s="82">
        <v>1</v>
      </c>
      <c r="E118" s="80">
        <v>2.25</v>
      </c>
      <c r="F118" s="80">
        <v>0.5</v>
      </c>
      <c r="G118" s="82">
        <v>0.15</v>
      </c>
      <c r="H118" s="82">
        <v>0.17</v>
      </c>
      <c r="I118" s="26"/>
      <c r="J118" s="26"/>
      <c r="K118" s="27"/>
      <c r="L118" s="26"/>
    </row>
    <row r="119" spans="1:14" ht="13.5" customHeight="1" x14ac:dyDescent="0.25">
      <c r="A119" s="16"/>
      <c r="B119" s="70"/>
      <c r="C119" s="81">
        <v>1</v>
      </c>
      <c r="D119" s="80">
        <v>1</v>
      </c>
      <c r="E119" s="81">
        <v>2.25</v>
      </c>
      <c r="F119" s="80">
        <v>0.25</v>
      </c>
      <c r="G119" s="82">
        <v>0.15</v>
      </c>
      <c r="H119" s="82">
        <v>0.08</v>
      </c>
      <c r="I119" s="26"/>
      <c r="J119" s="26"/>
      <c r="K119" s="27"/>
      <c r="L119" s="26"/>
    </row>
    <row r="120" spans="1:14" ht="15.75" customHeight="1" x14ac:dyDescent="0.25">
      <c r="A120" s="16"/>
      <c r="B120" s="70"/>
      <c r="C120" s="54"/>
      <c r="D120" s="54"/>
      <c r="E120" s="54"/>
      <c r="F120" s="54"/>
      <c r="G120" s="54"/>
      <c r="H120" s="82">
        <v>3.19</v>
      </c>
      <c r="I120" s="26"/>
      <c r="J120" s="26"/>
      <c r="K120" s="27"/>
      <c r="L120" s="26"/>
      <c r="M120" s="1" t="s">
        <v>34</v>
      </c>
    </row>
    <row r="121" spans="1:14" ht="28.5" customHeight="1" x14ac:dyDescent="0.25">
      <c r="A121" s="16">
        <v>16</v>
      </c>
      <c r="B121" s="133" t="s">
        <v>80</v>
      </c>
      <c r="C121" s="133"/>
      <c r="D121" s="133"/>
      <c r="E121" s="133"/>
      <c r="F121" s="133"/>
      <c r="G121" s="133"/>
      <c r="H121" s="133"/>
      <c r="I121" s="26">
        <f>H129</f>
        <v>8.6999999999999993</v>
      </c>
      <c r="J121" s="26">
        <v>5072.4799999999996</v>
      </c>
      <c r="K121" s="27" t="s">
        <v>186</v>
      </c>
      <c r="L121" s="26">
        <f>ROUND(J121*I121,2)</f>
        <v>44130.58</v>
      </c>
      <c r="M121" s="1" t="s">
        <v>34</v>
      </c>
      <c r="N121" s="1" t="s">
        <v>35</v>
      </c>
    </row>
    <row r="122" spans="1:14" ht="13.5" customHeight="1" x14ac:dyDescent="0.25">
      <c r="A122" s="16"/>
      <c r="B122" s="83" t="s">
        <v>81</v>
      </c>
      <c r="C122" s="81">
        <v>1</v>
      </c>
      <c r="D122" s="80">
        <v>3</v>
      </c>
      <c r="E122" s="80">
        <v>2.33</v>
      </c>
      <c r="F122" s="81">
        <v>0.25</v>
      </c>
      <c r="G122" s="80">
        <v>2.5499999999999998</v>
      </c>
      <c r="H122" s="80">
        <v>4.46</v>
      </c>
      <c r="I122" s="26"/>
      <c r="J122" s="26"/>
      <c r="K122" s="27"/>
      <c r="L122" s="26"/>
    </row>
    <row r="123" spans="1:14" ht="13.5" customHeight="1" x14ac:dyDescent="0.25">
      <c r="A123" s="16"/>
      <c r="B123" s="44"/>
      <c r="C123" s="81">
        <v>1</v>
      </c>
      <c r="D123" s="81">
        <v>2</v>
      </c>
      <c r="E123" s="81">
        <v>4.3499999999999996</v>
      </c>
      <c r="F123" s="80">
        <v>0.25</v>
      </c>
      <c r="G123" s="80">
        <v>2.5499999999999998</v>
      </c>
      <c r="H123" s="82">
        <v>5.55</v>
      </c>
      <c r="I123" s="26"/>
      <c r="J123" s="26"/>
      <c r="K123" s="26"/>
      <c r="L123" s="26"/>
    </row>
    <row r="124" spans="1:14" ht="13.5" customHeight="1" x14ac:dyDescent="0.25">
      <c r="A124" s="16"/>
      <c r="B124" s="44"/>
      <c r="C124" s="44"/>
      <c r="D124" s="44"/>
      <c r="E124" s="44"/>
      <c r="F124" s="44"/>
      <c r="G124" s="44"/>
      <c r="H124" s="80">
        <v>10</v>
      </c>
      <c r="I124" s="26"/>
      <c r="J124" s="26"/>
      <c r="K124" s="26"/>
      <c r="L124" s="26"/>
      <c r="M124" s="1" t="s">
        <v>34</v>
      </c>
      <c r="N124" s="1" t="s">
        <v>35</v>
      </c>
    </row>
    <row r="125" spans="1:14" ht="13.5" customHeight="1" x14ac:dyDescent="0.25">
      <c r="A125" s="16"/>
      <c r="B125" s="83" t="s">
        <v>82</v>
      </c>
      <c r="C125" s="70"/>
      <c r="D125" s="70"/>
      <c r="E125" s="70"/>
      <c r="F125" s="70"/>
      <c r="G125" s="70"/>
      <c r="H125" s="70"/>
      <c r="I125" s="26"/>
      <c r="J125" s="26"/>
      <c r="K125" s="26"/>
      <c r="L125" s="26"/>
    </row>
    <row r="126" spans="1:14" ht="13.5" customHeight="1" x14ac:dyDescent="0.25">
      <c r="A126" s="16"/>
      <c r="B126" s="83" t="s">
        <v>83</v>
      </c>
      <c r="C126" s="80">
        <v>3</v>
      </c>
      <c r="D126" s="82">
        <v>1</v>
      </c>
      <c r="E126" s="80">
        <v>0.45</v>
      </c>
      <c r="F126" s="81">
        <v>0.25</v>
      </c>
      <c r="G126" s="80">
        <v>0.6</v>
      </c>
      <c r="H126" s="80">
        <v>-0.2</v>
      </c>
      <c r="I126" s="26"/>
      <c r="J126" s="26"/>
      <c r="K126" s="26"/>
      <c r="L126" s="26"/>
    </row>
    <row r="127" spans="1:14" ht="21.75" customHeight="1" x14ac:dyDescent="0.25">
      <c r="A127" s="16"/>
      <c r="B127" s="84" t="s">
        <v>57</v>
      </c>
      <c r="C127" s="82">
        <v>2</v>
      </c>
      <c r="D127" s="82">
        <v>1</v>
      </c>
      <c r="E127" s="82">
        <v>1.05</v>
      </c>
      <c r="F127" s="80">
        <v>0.25</v>
      </c>
      <c r="G127" s="80">
        <v>2.1</v>
      </c>
      <c r="H127" s="80">
        <v>-1.1000000000000001</v>
      </c>
      <c r="I127" s="26"/>
      <c r="J127" s="26"/>
      <c r="K127" s="26"/>
      <c r="L127" s="26"/>
      <c r="M127" s="1" t="s">
        <v>34</v>
      </c>
    </row>
    <row r="128" spans="1:14" ht="14.25" customHeight="1" x14ac:dyDescent="0.25">
      <c r="A128" s="16"/>
      <c r="B128" s="44"/>
      <c r="C128" s="44"/>
      <c r="D128" s="44"/>
      <c r="E128" s="44"/>
      <c r="F128" s="44"/>
      <c r="G128" s="44"/>
      <c r="H128" s="81">
        <v>-1.31</v>
      </c>
      <c r="I128" s="26"/>
      <c r="J128" s="26"/>
      <c r="K128" s="26"/>
      <c r="L128" s="26"/>
    </row>
    <row r="129" spans="1:18" ht="14.25" customHeight="1" x14ac:dyDescent="0.25">
      <c r="A129" s="16"/>
      <c r="B129" s="54"/>
      <c r="C129" s="54"/>
      <c r="D129" s="54"/>
      <c r="E129" s="54"/>
      <c r="F129" s="54"/>
      <c r="G129" s="54"/>
      <c r="H129" s="82">
        <v>8.6999999999999993</v>
      </c>
      <c r="I129" s="26"/>
      <c r="J129" s="26"/>
      <c r="K129" s="26"/>
      <c r="L129" s="26"/>
    </row>
    <row r="130" spans="1:18" ht="57.75" customHeight="1" x14ac:dyDescent="0.25">
      <c r="A130" s="16">
        <v>17</v>
      </c>
      <c r="B130" s="139" t="s">
        <v>84</v>
      </c>
      <c r="C130" s="139"/>
      <c r="D130" s="139"/>
      <c r="E130" s="139"/>
      <c r="F130" s="139"/>
      <c r="G130" s="139"/>
      <c r="H130" s="139"/>
      <c r="I130" s="26">
        <f>H148</f>
        <v>44.46</v>
      </c>
      <c r="J130" s="26">
        <v>21</v>
      </c>
      <c r="K130" s="27" t="s">
        <v>184</v>
      </c>
      <c r="L130" s="26">
        <f>ROUND(J130*I130,2)</f>
        <v>933.66</v>
      </c>
      <c r="M130" s="1" t="s">
        <v>34</v>
      </c>
    </row>
    <row r="131" spans="1:18" ht="13.5" customHeight="1" x14ac:dyDescent="0.25">
      <c r="A131" s="16"/>
      <c r="B131" s="81" t="s">
        <v>39</v>
      </c>
      <c r="C131" s="85">
        <v>4</v>
      </c>
      <c r="D131" s="81">
        <v>4</v>
      </c>
      <c r="E131" s="80">
        <v>0.25</v>
      </c>
      <c r="F131" s="54"/>
      <c r="G131" s="80">
        <v>3.35</v>
      </c>
      <c r="H131" s="81">
        <v>13.4</v>
      </c>
      <c r="I131" s="125"/>
      <c r="J131" s="125"/>
      <c r="K131" s="125"/>
      <c r="L131" s="125"/>
    </row>
    <row r="132" spans="1:18" ht="13.5" customHeight="1" x14ac:dyDescent="0.25">
      <c r="A132" s="16"/>
      <c r="B132" s="81" t="s">
        <v>85</v>
      </c>
      <c r="C132" s="82">
        <v>3</v>
      </c>
      <c r="D132" s="80">
        <v>2</v>
      </c>
      <c r="E132" s="80">
        <v>2.33</v>
      </c>
      <c r="F132" s="44"/>
      <c r="G132" s="80">
        <v>0.2</v>
      </c>
      <c r="H132" s="80">
        <v>2.8</v>
      </c>
      <c r="I132" s="125"/>
      <c r="J132" s="125"/>
      <c r="K132" s="125"/>
      <c r="L132" s="125"/>
    </row>
    <row r="133" spans="1:18" ht="13.5" customHeight="1" x14ac:dyDescent="0.25">
      <c r="A133" s="16"/>
      <c r="B133" s="81" t="s">
        <v>20</v>
      </c>
      <c r="C133" s="80">
        <v>2</v>
      </c>
      <c r="D133" s="80">
        <v>2</v>
      </c>
      <c r="E133" s="80">
        <v>4.3499999999999996</v>
      </c>
      <c r="F133" s="44"/>
      <c r="G133" s="82">
        <v>0.2</v>
      </c>
      <c r="H133" s="82">
        <v>3.48</v>
      </c>
      <c r="I133" s="125"/>
      <c r="J133" s="125"/>
      <c r="K133" s="125"/>
      <c r="L133" s="125"/>
    </row>
    <row r="134" spans="1:18" ht="16.5" customHeight="1" x14ac:dyDescent="0.25">
      <c r="A134" s="21"/>
      <c r="B134" s="80" t="s">
        <v>86</v>
      </c>
      <c r="C134" s="80">
        <v>1</v>
      </c>
      <c r="D134" s="80">
        <v>2</v>
      </c>
      <c r="E134" s="81">
        <v>1.6</v>
      </c>
      <c r="F134" s="44"/>
      <c r="G134" s="80">
        <v>0.2</v>
      </c>
      <c r="H134" s="82">
        <v>0.64</v>
      </c>
      <c r="I134" s="125"/>
      <c r="J134" s="125"/>
      <c r="K134" s="125"/>
      <c r="L134" s="125"/>
      <c r="M134" s="1" t="s">
        <v>34</v>
      </c>
    </row>
    <row r="135" spans="1:18" ht="15.75" customHeight="1" x14ac:dyDescent="0.25">
      <c r="A135" s="21"/>
      <c r="B135" s="81" t="s">
        <v>87</v>
      </c>
      <c r="C135" s="82">
        <v>1</v>
      </c>
      <c r="D135" s="82">
        <v>2</v>
      </c>
      <c r="E135" s="80">
        <v>1.2</v>
      </c>
      <c r="F135" s="44"/>
      <c r="G135" s="80">
        <v>0.2</v>
      </c>
      <c r="H135" s="82">
        <v>0.48</v>
      </c>
      <c r="I135" s="125"/>
      <c r="J135" s="125"/>
      <c r="K135" s="125"/>
      <c r="L135" s="125"/>
    </row>
    <row r="136" spans="1:18" ht="13.5" customHeight="1" x14ac:dyDescent="0.25">
      <c r="A136" s="16"/>
      <c r="B136" s="54"/>
      <c r="C136" s="81">
        <v>1</v>
      </c>
      <c r="D136" s="81">
        <v>2</v>
      </c>
      <c r="E136" s="81">
        <v>1</v>
      </c>
      <c r="F136" s="54"/>
      <c r="G136" s="80">
        <v>0.2</v>
      </c>
      <c r="H136" s="82">
        <v>0.4</v>
      </c>
      <c r="I136" s="125"/>
      <c r="J136" s="125"/>
      <c r="K136" s="125"/>
      <c r="L136" s="125"/>
    </row>
    <row r="137" spans="1:18" ht="14.25" customHeight="1" x14ac:dyDescent="0.25">
      <c r="A137" s="16"/>
      <c r="B137" s="80" t="s">
        <v>88</v>
      </c>
      <c r="C137" s="44"/>
      <c r="D137" s="44"/>
      <c r="E137" s="44"/>
      <c r="F137" s="44"/>
      <c r="G137" s="44"/>
      <c r="H137" s="44"/>
      <c r="I137" s="125"/>
      <c r="J137" s="125"/>
      <c r="K137" s="125"/>
      <c r="L137" s="125"/>
    </row>
    <row r="138" spans="1:18" ht="26.25" customHeight="1" x14ac:dyDescent="0.25">
      <c r="A138" s="16"/>
      <c r="B138" s="80" t="s">
        <v>83</v>
      </c>
      <c r="C138" s="82">
        <v>3</v>
      </c>
      <c r="D138" s="80">
        <v>1</v>
      </c>
      <c r="E138" s="80">
        <v>0.45</v>
      </c>
      <c r="F138" s="44"/>
      <c r="G138" s="80">
        <v>0.25</v>
      </c>
      <c r="H138" s="82">
        <v>0.34</v>
      </c>
      <c r="I138" s="125"/>
      <c r="J138" s="125"/>
      <c r="K138" s="125"/>
      <c r="L138" s="125"/>
      <c r="M138" s="1" t="s">
        <v>34</v>
      </c>
    </row>
    <row r="139" spans="1:18" ht="12.75" customHeight="1" x14ac:dyDescent="0.25">
      <c r="A139" s="16"/>
      <c r="B139" s="80" t="s">
        <v>57</v>
      </c>
      <c r="C139" s="80">
        <v>2</v>
      </c>
      <c r="D139" s="82">
        <v>1</v>
      </c>
      <c r="E139" s="80">
        <v>0.75</v>
      </c>
      <c r="F139" s="54"/>
      <c r="G139" s="80">
        <v>0.13</v>
      </c>
      <c r="H139" s="82">
        <v>0.2</v>
      </c>
      <c r="I139" s="125"/>
      <c r="J139" s="125"/>
      <c r="K139" s="125"/>
      <c r="L139" s="125"/>
    </row>
    <row r="140" spans="1:18" ht="12.75" customHeight="1" x14ac:dyDescent="0.25">
      <c r="A140" s="16"/>
      <c r="B140" s="44"/>
      <c r="C140" s="81">
        <v>2</v>
      </c>
      <c r="D140" s="80">
        <v>1</v>
      </c>
      <c r="E140" s="81">
        <v>1.05</v>
      </c>
      <c r="F140" s="44"/>
      <c r="G140" s="80">
        <v>0.25</v>
      </c>
      <c r="H140" s="82">
        <v>0.53</v>
      </c>
      <c r="I140" s="125"/>
      <c r="J140" s="125"/>
      <c r="K140" s="125"/>
      <c r="L140" s="125"/>
    </row>
    <row r="141" spans="1:18" ht="12.75" customHeight="1" x14ac:dyDescent="0.25">
      <c r="A141" s="16"/>
      <c r="B141" s="80" t="s">
        <v>47</v>
      </c>
      <c r="C141" s="80">
        <v>3</v>
      </c>
      <c r="D141" s="80">
        <v>2</v>
      </c>
      <c r="E141" s="82">
        <v>0.45</v>
      </c>
      <c r="F141" s="44"/>
      <c r="G141" s="80">
        <v>0.5</v>
      </c>
      <c r="H141" s="80">
        <v>1.35</v>
      </c>
      <c r="I141" s="125"/>
      <c r="J141" s="125"/>
      <c r="K141" s="125"/>
      <c r="L141" s="125"/>
      <c r="R141" s="124"/>
    </row>
    <row r="142" spans="1:18" ht="12.75" customHeight="1" x14ac:dyDescent="0.25">
      <c r="A142" s="16"/>
      <c r="B142" s="80" t="s">
        <v>15</v>
      </c>
      <c r="C142" s="80">
        <v>3</v>
      </c>
      <c r="D142" s="81">
        <v>1</v>
      </c>
      <c r="E142" s="80">
        <v>1.4</v>
      </c>
      <c r="F142" s="44"/>
      <c r="G142" s="80">
        <v>0.1</v>
      </c>
      <c r="H142" s="82">
        <v>0.42</v>
      </c>
      <c r="I142" s="125"/>
      <c r="J142" s="125"/>
      <c r="K142" s="125"/>
      <c r="L142" s="125"/>
    </row>
    <row r="143" spans="1:18" ht="18" customHeight="1" x14ac:dyDescent="0.25">
      <c r="A143" s="16"/>
      <c r="B143" s="81" t="s">
        <v>89</v>
      </c>
      <c r="C143" s="82">
        <v>2</v>
      </c>
      <c r="D143" s="81">
        <v>1</v>
      </c>
      <c r="E143" s="81">
        <v>4.8499999999999996</v>
      </c>
      <c r="F143" s="44"/>
      <c r="G143" s="80">
        <v>0.25</v>
      </c>
      <c r="H143" s="80">
        <v>2.4300000000000002</v>
      </c>
      <c r="I143" s="125"/>
      <c r="J143" s="125"/>
      <c r="K143" s="125"/>
      <c r="L143" s="125"/>
      <c r="M143" s="1" t="s">
        <v>34</v>
      </c>
    </row>
    <row r="144" spans="1:18" ht="12.75" customHeight="1" x14ac:dyDescent="0.25">
      <c r="A144" s="16"/>
      <c r="B144" s="44"/>
      <c r="C144" s="80">
        <v>2</v>
      </c>
      <c r="D144" s="80">
        <v>1</v>
      </c>
      <c r="E144" s="82">
        <v>2.83</v>
      </c>
      <c r="F144" s="44"/>
      <c r="G144" s="80">
        <v>0.25</v>
      </c>
      <c r="H144" s="82">
        <v>1.42</v>
      </c>
      <c r="I144" s="125"/>
      <c r="J144" s="125"/>
      <c r="K144" s="125"/>
      <c r="L144" s="125"/>
    </row>
    <row r="145" spans="1:13" ht="12.75" customHeight="1" x14ac:dyDescent="0.25">
      <c r="A145" s="16"/>
      <c r="B145" s="81" t="s">
        <v>90</v>
      </c>
      <c r="C145" s="80">
        <v>2</v>
      </c>
      <c r="D145" s="80">
        <v>2</v>
      </c>
      <c r="E145" s="80">
        <v>4.3499999999999996</v>
      </c>
      <c r="F145" s="54"/>
      <c r="G145" s="80">
        <v>0.13</v>
      </c>
      <c r="H145" s="80">
        <v>2.2599999999999998</v>
      </c>
      <c r="I145" s="125"/>
      <c r="J145" s="125"/>
      <c r="K145" s="125"/>
      <c r="L145" s="125"/>
    </row>
    <row r="146" spans="1:13" ht="12.75" customHeight="1" x14ac:dyDescent="0.25">
      <c r="A146" s="16"/>
      <c r="B146" s="80" t="s">
        <v>91</v>
      </c>
      <c r="C146" s="80">
        <v>2</v>
      </c>
      <c r="D146" s="81">
        <v>1</v>
      </c>
      <c r="E146" s="80">
        <v>2.33</v>
      </c>
      <c r="F146" s="54"/>
      <c r="G146" s="80">
        <v>0.13</v>
      </c>
      <c r="H146" s="80">
        <v>0.61</v>
      </c>
      <c r="I146" s="125"/>
      <c r="J146" s="125"/>
      <c r="K146" s="125"/>
      <c r="L146" s="125"/>
    </row>
    <row r="147" spans="1:13" ht="19.5" customHeight="1" x14ac:dyDescent="0.25">
      <c r="A147" s="16"/>
      <c r="B147" s="80" t="s">
        <v>19</v>
      </c>
      <c r="C147" s="86">
        <v>1</v>
      </c>
      <c r="D147" s="81">
        <v>1</v>
      </c>
      <c r="E147" s="80">
        <v>4.8499999999999996</v>
      </c>
      <c r="F147" s="44"/>
      <c r="G147" s="80">
        <v>2.83</v>
      </c>
      <c r="H147" s="80">
        <v>13.73</v>
      </c>
      <c r="I147" s="125"/>
      <c r="J147" s="125"/>
      <c r="K147" s="125"/>
      <c r="L147" s="125"/>
      <c r="M147" s="1" t="s">
        <v>34</v>
      </c>
    </row>
    <row r="148" spans="1:13" ht="12.75" customHeight="1" x14ac:dyDescent="0.25">
      <c r="A148" s="16"/>
      <c r="B148" s="44"/>
      <c r="C148" s="44"/>
      <c r="D148" s="44"/>
      <c r="E148" s="44"/>
      <c r="F148" s="44"/>
      <c r="G148" s="44"/>
      <c r="H148" s="81">
        <v>44.46</v>
      </c>
      <c r="I148" s="125"/>
      <c r="J148" s="125"/>
      <c r="K148" s="125"/>
      <c r="L148" s="125"/>
    </row>
    <row r="149" spans="1:13" ht="77.25" customHeight="1" x14ac:dyDescent="0.25">
      <c r="A149" s="16">
        <v>18</v>
      </c>
      <c r="B149" s="133" t="s">
        <v>92</v>
      </c>
      <c r="C149" s="133"/>
      <c r="D149" s="133"/>
      <c r="E149" s="133"/>
      <c r="F149" s="133"/>
      <c r="G149" s="133"/>
      <c r="H149" s="133"/>
      <c r="I149" s="26">
        <f>H169</f>
        <v>84.81</v>
      </c>
      <c r="J149" s="26">
        <v>138</v>
      </c>
      <c r="K149" s="27" t="s">
        <v>184</v>
      </c>
      <c r="L149" s="26">
        <f>ROUND(J149*I149,2)</f>
        <v>11703.78</v>
      </c>
      <c r="M149" s="1" t="s">
        <v>34</v>
      </c>
    </row>
    <row r="150" spans="1:13" ht="13.5" customHeight="1" x14ac:dyDescent="0.25">
      <c r="A150" s="16"/>
      <c r="B150" s="80" t="s">
        <v>70</v>
      </c>
      <c r="C150" s="85">
        <v>1</v>
      </c>
      <c r="D150" s="80">
        <v>2</v>
      </c>
      <c r="E150" s="80">
        <v>4.8499999999999996</v>
      </c>
      <c r="F150" s="54"/>
      <c r="G150" s="82">
        <v>3.9</v>
      </c>
      <c r="H150" s="80">
        <v>37.83</v>
      </c>
      <c r="I150" s="126"/>
      <c r="J150" s="126"/>
      <c r="K150" s="126"/>
      <c r="L150" s="126"/>
    </row>
    <row r="151" spans="1:13" ht="13.5" customHeight="1" x14ac:dyDescent="0.25">
      <c r="A151" s="16"/>
      <c r="B151" s="44"/>
      <c r="C151" s="80">
        <v>1</v>
      </c>
      <c r="D151" s="80">
        <v>2</v>
      </c>
      <c r="E151" s="80">
        <v>2.83</v>
      </c>
      <c r="F151" s="44"/>
      <c r="G151" s="80">
        <v>3.9</v>
      </c>
      <c r="H151" s="80">
        <v>22.07</v>
      </c>
      <c r="I151" s="126"/>
      <c r="J151" s="126"/>
      <c r="K151" s="126"/>
      <c r="L151" s="126"/>
    </row>
    <row r="152" spans="1:13" ht="21" customHeight="1" x14ac:dyDescent="0.25">
      <c r="A152" s="16"/>
      <c r="B152" s="80" t="s">
        <v>47</v>
      </c>
      <c r="C152" s="80">
        <v>3</v>
      </c>
      <c r="D152" s="80">
        <v>1</v>
      </c>
      <c r="E152" s="80">
        <v>0.45</v>
      </c>
      <c r="F152" s="44"/>
      <c r="G152" s="82">
        <v>0.5</v>
      </c>
      <c r="H152" s="80">
        <v>0.68</v>
      </c>
      <c r="I152" s="126"/>
      <c r="J152" s="126"/>
      <c r="K152" s="126"/>
      <c r="L152" s="126"/>
      <c r="M152" s="1" t="s">
        <v>34</v>
      </c>
    </row>
    <row r="153" spans="1:13" ht="13.5" customHeight="1" x14ac:dyDescent="0.25">
      <c r="A153" s="16"/>
      <c r="B153" s="44"/>
      <c r="C153" s="82">
        <v>3</v>
      </c>
      <c r="D153" s="80">
        <v>1</v>
      </c>
      <c r="E153" s="81">
        <v>1.4</v>
      </c>
      <c r="F153" s="44"/>
      <c r="G153" s="82">
        <v>0.1</v>
      </c>
      <c r="H153" s="80">
        <v>0.42</v>
      </c>
      <c r="I153" s="126"/>
      <c r="J153" s="126"/>
      <c r="K153" s="126"/>
      <c r="L153" s="126"/>
    </row>
    <row r="154" spans="1:13" ht="13.5" customHeight="1" x14ac:dyDescent="0.25">
      <c r="A154" s="16"/>
      <c r="B154" s="82" t="s">
        <v>93</v>
      </c>
      <c r="C154" s="81">
        <v>4</v>
      </c>
      <c r="D154" s="82">
        <v>1</v>
      </c>
      <c r="E154" s="80">
        <v>2.33</v>
      </c>
      <c r="F154" s="54"/>
      <c r="G154" s="82">
        <v>0.78</v>
      </c>
      <c r="H154" s="80">
        <v>7.27</v>
      </c>
      <c r="I154" s="126"/>
      <c r="J154" s="126"/>
      <c r="K154" s="126"/>
      <c r="L154" s="126"/>
    </row>
    <row r="155" spans="1:13" ht="13.5" customHeight="1" x14ac:dyDescent="0.25">
      <c r="A155" s="16"/>
      <c r="B155" s="87"/>
      <c r="C155" s="88">
        <v>2</v>
      </c>
      <c r="D155" s="88">
        <v>1</v>
      </c>
      <c r="E155" s="88">
        <v>1.6</v>
      </c>
      <c r="F155" s="90"/>
      <c r="G155" s="89">
        <v>0.78</v>
      </c>
      <c r="H155" s="89">
        <v>2.5</v>
      </c>
      <c r="I155" s="126"/>
      <c r="J155" s="126"/>
      <c r="K155" s="126"/>
      <c r="L155" s="126"/>
    </row>
    <row r="156" spans="1:13" ht="13.5" customHeight="1" x14ac:dyDescent="0.25">
      <c r="A156" s="16"/>
      <c r="B156" s="88" t="s">
        <v>94</v>
      </c>
      <c r="C156" s="88">
        <v>2</v>
      </c>
      <c r="D156" s="89">
        <v>1</v>
      </c>
      <c r="E156" s="89">
        <v>2.5</v>
      </c>
      <c r="F156" s="90"/>
      <c r="G156" s="89">
        <v>0.78</v>
      </c>
      <c r="H156" s="88">
        <v>3.9</v>
      </c>
      <c r="I156" s="126"/>
      <c r="J156" s="126"/>
      <c r="K156" s="126"/>
      <c r="L156" s="126"/>
    </row>
    <row r="157" spans="1:13" ht="13.5" customHeight="1" x14ac:dyDescent="0.25">
      <c r="A157" s="16"/>
      <c r="B157" s="91" t="s">
        <v>95</v>
      </c>
      <c r="C157" s="92">
        <v>1</v>
      </c>
      <c r="D157" s="93">
        <v>2</v>
      </c>
      <c r="E157" s="94">
        <v>1.6</v>
      </c>
      <c r="F157" s="90"/>
      <c r="G157" s="95">
        <v>0.78</v>
      </c>
      <c r="H157" s="88">
        <v>2.5</v>
      </c>
      <c r="I157" s="126"/>
      <c r="J157" s="126"/>
      <c r="K157" s="126"/>
      <c r="L157" s="126"/>
    </row>
    <row r="158" spans="1:13" ht="16.5" customHeight="1" x14ac:dyDescent="0.25">
      <c r="A158" s="16"/>
      <c r="B158" s="96"/>
      <c r="C158" s="88">
        <v>1</v>
      </c>
      <c r="D158" s="88">
        <v>2</v>
      </c>
      <c r="E158" s="91">
        <v>1.2</v>
      </c>
      <c r="F158" s="90"/>
      <c r="G158" s="88">
        <v>0.78</v>
      </c>
      <c r="H158" s="91">
        <v>1.87</v>
      </c>
      <c r="I158" s="126"/>
      <c r="J158" s="126"/>
      <c r="K158" s="126"/>
      <c r="L158" s="126"/>
      <c r="M158" s="1" t="s">
        <v>34</v>
      </c>
    </row>
    <row r="159" spans="1:13" ht="13.5" customHeight="1" x14ac:dyDescent="0.25">
      <c r="A159" s="16"/>
      <c r="B159" s="96"/>
      <c r="C159" s="91">
        <v>1</v>
      </c>
      <c r="D159" s="88">
        <v>2</v>
      </c>
      <c r="E159" s="91">
        <v>1</v>
      </c>
      <c r="F159" s="90"/>
      <c r="G159" s="88">
        <v>0.78</v>
      </c>
      <c r="H159" s="89">
        <v>1.56</v>
      </c>
      <c r="I159" s="126"/>
      <c r="J159" s="126"/>
      <c r="K159" s="126"/>
      <c r="L159" s="126"/>
    </row>
    <row r="160" spans="1:13" ht="13.5" customHeight="1" x14ac:dyDescent="0.25">
      <c r="A160" s="16"/>
      <c r="B160" s="91" t="s">
        <v>21</v>
      </c>
      <c r="C160" s="97">
        <v>1</v>
      </c>
      <c r="D160" s="88">
        <v>2</v>
      </c>
      <c r="E160" s="88">
        <v>4.7300000000000004</v>
      </c>
      <c r="F160" s="90"/>
      <c r="G160" s="88">
        <v>0.13</v>
      </c>
      <c r="H160" s="88">
        <v>1.23</v>
      </c>
      <c r="I160" s="126"/>
      <c r="J160" s="126"/>
      <c r="K160" s="126"/>
      <c r="L160" s="126"/>
    </row>
    <row r="161" spans="1:13" ht="13.5" customHeight="1" x14ac:dyDescent="0.25">
      <c r="A161" s="16"/>
      <c r="B161" s="88"/>
      <c r="C161" s="88">
        <v>1</v>
      </c>
      <c r="D161" s="91">
        <v>2</v>
      </c>
      <c r="E161" s="88">
        <v>2.7</v>
      </c>
      <c r="F161" s="90"/>
      <c r="G161" s="89">
        <v>0.13</v>
      </c>
      <c r="H161" s="89">
        <v>0.7</v>
      </c>
      <c r="I161" s="126"/>
      <c r="J161" s="126"/>
      <c r="K161" s="126"/>
      <c r="L161" s="126"/>
    </row>
    <row r="162" spans="1:13" ht="13.5" customHeight="1" x14ac:dyDescent="0.25">
      <c r="A162" s="16"/>
      <c r="B162" s="88" t="s">
        <v>97</v>
      </c>
      <c r="C162" s="88">
        <v>1</v>
      </c>
      <c r="D162" s="89">
        <v>2</v>
      </c>
      <c r="E162" s="91">
        <v>4.3499999999999996</v>
      </c>
      <c r="F162" s="90"/>
      <c r="G162" s="88">
        <v>0.3</v>
      </c>
      <c r="H162" s="88">
        <v>2.61</v>
      </c>
      <c r="I162" s="126"/>
      <c r="J162" s="126"/>
      <c r="K162" s="126"/>
      <c r="L162" s="126"/>
    </row>
    <row r="163" spans="1:13" ht="13.5" customHeight="1" x14ac:dyDescent="0.25">
      <c r="A163" s="16"/>
      <c r="B163" s="88"/>
      <c r="C163" s="36">
        <v>1</v>
      </c>
      <c r="D163" s="36">
        <v>2</v>
      </c>
      <c r="E163" s="36">
        <v>2.33</v>
      </c>
      <c r="F163" s="90"/>
      <c r="G163" s="38">
        <v>0.3</v>
      </c>
      <c r="H163" s="38">
        <v>1.4</v>
      </c>
      <c r="I163" s="126"/>
      <c r="J163" s="126"/>
      <c r="K163" s="126"/>
      <c r="L163" s="126"/>
    </row>
    <row r="164" spans="1:13" ht="13.5" customHeight="1" x14ac:dyDescent="0.25">
      <c r="A164" s="16"/>
      <c r="B164" s="25"/>
      <c r="C164" s="44"/>
      <c r="D164" s="44"/>
      <c r="E164" s="44"/>
      <c r="F164" s="90"/>
      <c r="G164" s="44"/>
      <c r="H164" s="36">
        <v>86.53</v>
      </c>
      <c r="I164" s="126"/>
      <c r="J164" s="126"/>
      <c r="K164" s="126"/>
      <c r="L164" s="126"/>
    </row>
    <row r="165" spans="1:13" ht="13.5" customHeight="1" x14ac:dyDescent="0.25">
      <c r="A165" s="16"/>
      <c r="B165" s="92" t="s">
        <v>96</v>
      </c>
      <c r="C165" s="36">
        <v>3</v>
      </c>
      <c r="D165" s="36">
        <v>1</v>
      </c>
      <c r="E165" s="36">
        <v>0.45</v>
      </c>
      <c r="F165" s="90"/>
      <c r="G165" s="38">
        <v>0.6</v>
      </c>
      <c r="H165" s="36">
        <v>0.81</v>
      </c>
      <c r="I165" s="126"/>
      <c r="J165" s="126"/>
      <c r="K165" s="126"/>
      <c r="L165" s="126"/>
    </row>
    <row r="166" spans="1:13" ht="13.5" customHeight="1" x14ac:dyDescent="0.25">
      <c r="A166" s="16"/>
      <c r="B166" s="91"/>
      <c r="C166" s="37">
        <v>2</v>
      </c>
      <c r="D166" s="36">
        <v>1</v>
      </c>
      <c r="E166" s="36">
        <v>1.05</v>
      </c>
      <c r="F166" s="90"/>
      <c r="G166" s="36">
        <v>2.1</v>
      </c>
      <c r="H166" s="36">
        <v>4.41</v>
      </c>
      <c r="I166" s="126"/>
      <c r="J166" s="126"/>
      <c r="K166" s="126"/>
      <c r="L166" s="126"/>
    </row>
    <row r="167" spans="1:13" ht="13.5" customHeight="1" x14ac:dyDescent="0.25">
      <c r="A167" s="16"/>
      <c r="B167" s="97"/>
      <c r="C167" s="88"/>
      <c r="D167" s="88"/>
      <c r="E167" s="90"/>
      <c r="F167" s="90"/>
      <c r="G167" s="90"/>
      <c r="H167" s="36">
        <v>5.22</v>
      </c>
      <c r="I167" s="126"/>
      <c r="J167" s="126"/>
      <c r="K167" s="126"/>
      <c r="L167" s="126"/>
    </row>
    <row r="168" spans="1:13" ht="16.5" customHeight="1" x14ac:dyDescent="0.25">
      <c r="A168" s="16"/>
      <c r="B168" s="88" t="s">
        <v>98</v>
      </c>
      <c r="C168" s="91"/>
      <c r="D168" s="88"/>
      <c r="E168" s="121">
        <v>0.33</v>
      </c>
      <c r="F168" s="163">
        <v>5.22</v>
      </c>
      <c r="G168" s="163"/>
      <c r="H168" s="38">
        <v>1.72</v>
      </c>
      <c r="I168" s="126"/>
      <c r="J168" s="126"/>
      <c r="K168" s="126"/>
      <c r="L168" s="126"/>
      <c r="M168" s="1" t="s">
        <v>34</v>
      </c>
    </row>
    <row r="169" spans="1:13" ht="13.5" customHeight="1" x14ac:dyDescent="0.25">
      <c r="A169" s="16"/>
      <c r="B169" s="88"/>
      <c r="C169" s="89"/>
      <c r="D169" s="91"/>
      <c r="E169" s="90"/>
      <c r="F169" s="90"/>
      <c r="G169" s="90"/>
      <c r="H169" s="36">
        <v>84.81</v>
      </c>
      <c r="I169" s="126"/>
      <c r="J169" s="126"/>
      <c r="K169" s="126"/>
      <c r="L169" s="126"/>
    </row>
    <row r="170" spans="1:13" ht="92.25" customHeight="1" x14ac:dyDescent="0.25">
      <c r="A170" s="16">
        <v>19</v>
      </c>
      <c r="B170" s="147" t="s">
        <v>99</v>
      </c>
      <c r="C170" s="148"/>
      <c r="D170" s="148"/>
      <c r="E170" s="148"/>
      <c r="F170" s="148"/>
      <c r="G170" s="148"/>
      <c r="H170" s="148"/>
      <c r="I170" s="26">
        <f>H173</f>
        <v>10.23</v>
      </c>
      <c r="J170" s="26">
        <v>125</v>
      </c>
      <c r="K170" s="27" t="s">
        <v>184</v>
      </c>
      <c r="L170" s="26">
        <f>ROUND(J170*I170,2)</f>
        <v>1278.75</v>
      </c>
    </row>
    <row r="171" spans="1:13" ht="13.5" customHeight="1" x14ac:dyDescent="0.25">
      <c r="A171" s="16"/>
      <c r="B171" s="36" t="s">
        <v>47</v>
      </c>
      <c r="C171" s="36">
        <v>3</v>
      </c>
      <c r="D171" s="38">
        <v>1</v>
      </c>
      <c r="E171" s="36">
        <v>0.45</v>
      </c>
      <c r="F171" s="44"/>
      <c r="G171" s="38">
        <v>0.5</v>
      </c>
      <c r="H171" s="36">
        <v>0.68</v>
      </c>
      <c r="I171" s="164"/>
      <c r="J171" s="164"/>
      <c r="K171" s="165"/>
      <c r="L171" s="164"/>
    </row>
    <row r="172" spans="1:13" ht="13.5" customHeight="1" x14ac:dyDescent="0.25">
      <c r="A172" s="16"/>
      <c r="B172" s="98" t="s">
        <v>100</v>
      </c>
      <c r="C172" s="36">
        <v>1</v>
      </c>
      <c r="D172" s="36">
        <v>1</v>
      </c>
      <c r="E172" s="38">
        <v>4.0999999999999996</v>
      </c>
      <c r="F172" s="54"/>
      <c r="G172" s="36">
        <v>2.33</v>
      </c>
      <c r="H172" s="36">
        <v>9.5500000000000007</v>
      </c>
      <c r="I172" s="164"/>
      <c r="J172" s="164"/>
      <c r="K172" s="165"/>
      <c r="L172" s="164"/>
    </row>
    <row r="173" spans="1:13" ht="13.5" customHeight="1" x14ac:dyDescent="0.25">
      <c r="A173" s="16"/>
      <c r="B173" s="44"/>
      <c r="C173" s="44"/>
      <c r="D173" s="44"/>
      <c r="E173" s="44"/>
      <c r="F173" s="44"/>
      <c r="G173" s="44"/>
      <c r="H173" s="36">
        <v>10.23</v>
      </c>
      <c r="I173" s="164"/>
      <c r="J173" s="164"/>
      <c r="K173" s="165"/>
      <c r="L173" s="164"/>
    </row>
    <row r="174" spans="1:13" ht="35.25" customHeight="1" x14ac:dyDescent="0.25">
      <c r="A174" s="16">
        <v>20</v>
      </c>
      <c r="B174" s="135" t="s">
        <v>101</v>
      </c>
      <c r="C174" s="135"/>
      <c r="D174" s="135"/>
      <c r="E174" s="135"/>
      <c r="F174" s="135"/>
      <c r="G174" s="135"/>
      <c r="H174" s="135"/>
      <c r="I174" s="26">
        <f>H175</f>
        <v>9.2100000000000009</v>
      </c>
      <c r="J174" s="26">
        <v>34</v>
      </c>
      <c r="K174" s="27" t="s">
        <v>184</v>
      </c>
      <c r="L174" s="26">
        <f>ROUND(J174*I174,2)</f>
        <v>313.14</v>
      </c>
    </row>
    <row r="175" spans="1:13" ht="19.5" customHeight="1" x14ac:dyDescent="0.25">
      <c r="A175" s="16"/>
      <c r="B175" s="88"/>
      <c r="C175" s="36">
        <v>1</v>
      </c>
      <c r="D175" s="36">
        <v>1</v>
      </c>
      <c r="E175" s="98">
        <v>15.35</v>
      </c>
      <c r="F175" s="44"/>
      <c r="G175" s="38">
        <v>0.6</v>
      </c>
      <c r="H175" s="36">
        <v>9.2100000000000009</v>
      </c>
      <c r="I175" s="122"/>
      <c r="J175" s="26"/>
      <c r="K175" s="27"/>
      <c r="L175" s="26"/>
    </row>
    <row r="176" spans="1:13" ht="79.5" customHeight="1" x14ac:dyDescent="0.25">
      <c r="A176" s="16">
        <v>21</v>
      </c>
      <c r="B176" s="141" t="s">
        <v>102</v>
      </c>
      <c r="C176" s="142"/>
      <c r="D176" s="142"/>
      <c r="E176" s="142"/>
      <c r="F176" s="142"/>
      <c r="G176" s="142"/>
      <c r="H176" s="142"/>
      <c r="I176" s="26">
        <f>H177</f>
        <v>9.9</v>
      </c>
      <c r="J176" s="26">
        <v>497</v>
      </c>
      <c r="K176" s="27" t="s">
        <v>191</v>
      </c>
      <c r="L176" s="26">
        <f>ROUND(J176*I176,2)</f>
        <v>4920.3</v>
      </c>
      <c r="M176" s="1" t="s">
        <v>34</v>
      </c>
    </row>
    <row r="177" spans="1:14" ht="18.75" customHeight="1" x14ac:dyDescent="0.25">
      <c r="A177" s="16"/>
      <c r="B177" s="89"/>
      <c r="C177" s="36">
        <v>2</v>
      </c>
      <c r="D177" s="36">
        <v>1</v>
      </c>
      <c r="E177" s="36">
        <v>4.95</v>
      </c>
      <c r="F177" s="54"/>
      <c r="G177" s="54"/>
      <c r="H177" s="36">
        <v>9.9</v>
      </c>
      <c r="I177" s="122"/>
      <c r="J177" s="26"/>
      <c r="K177" s="27"/>
      <c r="L177" s="26"/>
    </row>
    <row r="178" spans="1:14" ht="70.5" customHeight="1" x14ac:dyDescent="0.25">
      <c r="A178" s="23">
        <v>22</v>
      </c>
      <c r="B178" s="141" t="s">
        <v>103</v>
      </c>
      <c r="C178" s="142"/>
      <c r="D178" s="142"/>
      <c r="E178" s="142"/>
      <c r="F178" s="142"/>
      <c r="G178" s="142"/>
      <c r="H178" s="142"/>
      <c r="I178" s="26">
        <f>H179</f>
        <v>2.52</v>
      </c>
      <c r="J178" s="26">
        <v>2581</v>
      </c>
      <c r="K178" s="27" t="s">
        <v>184</v>
      </c>
      <c r="L178" s="26">
        <f>ROUND(J178*I178,2)</f>
        <v>6504.12</v>
      </c>
      <c r="M178" s="1" t="s">
        <v>34</v>
      </c>
    </row>
    <row r="179" spans="1:14" ht="12.75" customHeight="1" x14ac:dyDescent="0.25">
      <c r="A179" s="23"/>
      <c r="B179" s="90"/>
      <c r="C179" s="36">
        <v>2</v>
      </c>
      <c r="D179" s="36">
        <v>1</v>
      </c>
      <c r="E179" s="36">
        <v>0.62</v>
      </c>
      <c r="F179" s="44"/>
      <c r="G179" s="38">
        <v>2.0299999999999998</v>
      </c>
      <c r="H179" s="36">
        <v>2.52</v>
      </c>
      <c r="I179" s="122"/>
      <c r="J179" s="26"/>
      <c r="K179" s="27"/>
      <c r="L179" s="26"/>
    </row>
    <row r="180" spans="1:14" ht="54.75" customHeight="1" x14ac:dyDescent="0.25">
      <c r="A180" s="16">
        <v>23</v>
      </c>
      <c r="B180" s="170" t="s">
        <v>187</v>
      </c>
      <c r="C180" s="171"/>
      <c r="D180" s="171"/>
      <c r="E180" s="171"/>
      <c r="F180" s="171"/>
      <c r="G180" s="171"/>
      <c r="H180" s="171"/>
      <c r="I180" s="26">
        <v>2</v>
      </c>
      <c r="J180" s="26">
        <v>84</v>
      </c>
      <c r="K180" s="27" t="s">
        <v>188</v>
      </c>
      <c r="L180" s="26">
        <f>ROUND(J180*I180,2)</f>
        <v>168</v>
      </c>
    </row>
    <row r="181" spans="1:14" ht="33.75" customHeight="1" x14ac:dyDescent="0.25">
      <c r="A181" s="15">
        <v>24</v>
      </c>
      <c r="B181" s="135" t="s">
        <v>104</v>
      </c>
      <c r="C181" s="135"/>
      <c r="D181" s="135"/>
      <c r="E181" s="135"/>
      <c r="F181" s="135"/>
      <c r="G181" s="135"/>
      <c r="H181" s="135"/>
      <c r="I181" s="26">
        <v>6</v>
      </c>
      <c r="J181" s="26">
        <v>66</v>
      </c>
      <c r="K181" s="27" t="s">
        <v>188</v>
      </c>
      <c r="L181" s="26">
        <f>ROUND(J181*I181,2)</f>
        <v>396</v>
      </c>
      <c r="M181" s="1" t="s">
        <v>34</v>
      </c>
    </row>
    <row r="182" spans="1:14" s="4" customFormat="1" ht="39.75" customHeight="1" x14ac:dyDescent="0.25">
      <c r="A182" s="22">
        <v>25</v>
      </c>
      <c r="B182" s="135" t="s">
        <v>105</v>
      </c>
      <c r="C182" s="172"/>
      <c r="D182" s="172"/>
      <c r="E182" s="172"/>
      <c r="F182" s="172"/>
      <c r="G182" s="172"/>
      <c r="H182" s="172"/>
      <c r="I182" s="26">
        <v>4</v>
      </c>
      <c r="J182" s="26">
        <v>87</v>
      </c>
      <c r="K182" s="27" t="s">
        <v>188</v>
      </c>
      <c r="L182" s="26">
        <f t="shared" ref="L182:L184" si="0">ROUND(J182*I182,2)</f>
        <v>348</v>
      </c>
    </row>
    <row r="183" spans="1:14" ht="50.25" customHeight="1" x14ac:dyDescent="0.25">
      <c r="A183" s="15">
        <v>26</v>
      </c>
      <c r="B183" s="149" t="s">
        <v>206</v>
      </c>
      <c r="C183" s="150"/>
      <c r="D183" s="150"/>
      <c r="E183" s="150"/>
      <c r="F183" s="150"/>
      <c r="G183" s="150"/>
      <c r="H183" s="150"/>
      <c r="I183" s="26">
        <v>2</v>
      </c>
      <c r="J183" s="26">
        <v>159</v>
      </c>
      <c r="K183" s="27" t="s">
        <v>188</v>
      </c>
      <c r="L183" s="26">
        <f t="shared" si="0"/>
        <v>318</v>
      </c>
      <c r="M183" s="1" t="s">
        <v>34</v>
      </c>
    </row>
    <row r="184" spans="1:14" ht="64.5" customHeight="1" x14ac:dyDescent="0.25">
      <c r="A184" s="15">
        <v>27</v>
      </c>
      <c r="B184" s="173" t="s">
        <v>106</v>
      </c>
      <c r="C184" s="174"/>
      <c r="D184" s="174"/>
      <c r="E184" s="174"/>
      <c r="F184" s="174"/>
      <c r="G184" s="174"/>
      <c r="H184" s="174"/>
      <c r="I184" s="26">
        <f>H190</f>
        <v>3.49</v>
      </c>
      <c r="J184" s="26">
        <v>463</v>
      </c>
      <c r="K184" s="27" t="s">
        <v>184</v>
      </c>
      <c r="L184" s="26">
        <f t="shared" si="0"/>
        <v>1615.87</v>
      </c>
    </row>
    <row r="185" spans="1:14" ht="21" customHeight="1" x14ac:dyDescent="0.25">
      <c r="A185" s="15"/>
      <c r="B185" s="88" t="s">
        <v>22</v>
      </c>
      <c r="C185" s="38">
        <v>4</v>
      </c>
      <c r="D185" s="37">
        <v>1</v>
      </c>
      <c r="E185" s="36">
        <v>2.25</v>
      </c>
      <c r="F185" s="54"/>
      <c r="G185" s="38">
        <v>0.15</v>
      </c>
      <c r="H185" s="36">
        <v>1.35</v>
      </c>
      <c r="I185" s="122"/>
      <c r="J185" s="26"/>
      <c r="K185" s="27"/>
      <c r="L185" s="26"/>
      <c r="M185" s="1" t="s">
        <v>34</v>
      </c>
    </row>
    <row r="186" spans="1:14" ht="17.25" customHeight="1" x14ac:dyDescent="0.25">
      <c r="A186" s="15"/>
      <c r="B186" s="89"/>
      <c r="C186" s="99">
        <v>3</v>
      </c>
      <c r="D186" s="99">
        <v>1</v>
      </c>
      <c r="E186" s="99">
        <v>2.25</v>
      </c>
      <c r="F186" s="44"/>
      <c r="G186" s="99">
        <v>0.25</v>
      </c>
      <c r="H186" s="99">
        <v>1.69</v>
      </c>
      <c r="I186" s="122"/>
      <c r="J186" s="26"/>
      <c r="K186" s="27"/>
      <c r="L186" s="26"/>
    </row>
    <row r="187" spans="1:14" ht="26.25" customHeight="1" x14ac:dyDescent="0.25">
      <c r="A187" s="15"/>
      <c r="B187" s="88"/>
      <c r="C187" s="99">
        <v>1</v>
      </c>
      <c r="D187" s="99">
        <v>2</v>
      </c>
      <c r="E187" s="99">
        <v>0.25</v>
      </c>
      <c r="F187" s="44"/>
      <c r="G187" s="99">
        <v>0.15</v>
      </c>
      <c r="H187" s="99">
        <v>0.08</v>
      </c>
      <c r="I187" s="122"/>
      <c r="J187" s="26"/>
      <c r="K187" s="27"/>
      <c r="L187" s="26"/>
      <c r="M187" s="1" t="s">
        <v>34</v>
      </c>
    </row>
    <row r="188" spans="1:14" ht="24" customHeight="1" x14ac:dyDescent="0.25">
      <c r="A188" s="15"/>
      <c r="B188" s="114"/>
      <c r="C188" s="99">
        <v>1</v>
      </c>
      <c r="D188" s="99">
        <v>2</v>
      </c>
      <c r="E188" s="99">
        <v>0.5</v>
      </c>
      <c r="F188" s="44"/>
      <c r="G188" s="99">
        <v>0.15</v>
      </c>
      <c r="H188" s="100">
        <v>0.15</v>
      </c>
      <c r="I188" s="26"/>
      <c r="J188" s="26"/>
      <c r="K188" s="27"/>
      <c r="L188" s="26"/>
    </row>
    <row r="189" spans="1:14" ht="24" customHeight="1" x14ac:dyDescent="0.25">
      <c r="A189" s="16"/>
      <c r="B189" s="30"/>
      <c r="C189" s="99">
        <v>1</v>
      </c>
      <c r="D189" s="99">
        <v>2</v>
      </c>
      <c r="E189" s="99">
        <v>0.75</v>
      </c>
      <c r="F189" s="44"/>
      <c r="G189" s="99">
        <v>0.15</v>
      </c>
      <c r="H189" s="99">
        <v>0.23</v>
      </c>
      <c r="I189" s="26"/>
      <c r="J189" s="26"/>
      <c r="K189" s="27"/>
      <c r="L189" s="26"/>
      <c r="M189" s="1" t="s">
        <v>34</v>
      </c>
      <c r="N189" s="1" t="s">
        <v>35</v>
      </c>
    </row>
    <row r="190" spans="1:14" ht="12.75" customHeight="1" x14ac:dyDescent="0.25">
      <c r="A190" s="16"/>
      <c r="B190" s="30"/>
      <c r="C190" s="44"/>
      <c r="D190" s="44"/>
      <c r="E190" s="44"/>
      <c r="F190" s="44"/>
      <c r="G190" s="44"/>
      <c r="H190" s="100">
        <v>3.49</v>
      </c>
      <c r="I190" s="26"/>
      <c r="J190" s="26"/>
      <c r="K190" s="27"/>
      <c r="L190" s="26"/>
    </row>
    <row r="191" spans="1:14" ht="41.25" customHeight="1" x14ac:dyDescent="0.25">
      <c r="A191" s="16">
        <v>28</v>
      </c>
      <c r="B191" s="133" t="s">
        <v>107</v>
      </c>
      <c r="C191" s="133"/>
      <c r="D191" s="133"/>
      <c r="E191" s="133"/>
      <c r="F191" s="133"/>
      <c r="G191" s="133"/>
      <c r="H191" s="133"/>
      <c r="I191" s="26">
        <f>H192</f>
        <v>85.83</v>
      </c>
      <c r="J191" s="26">
        <v>122</v>
      </c>
      <c r="K191" s="27" t="s">
        <v>184</v>
      </c>
      <c r="L191" s="26">
        <f t="shared" ref="L191" si="1">ROUND(J191*I191,2)</f>
        <v>10471.26</v>
      </c>
    </row>
    <row r="192" spans="1:14" ht="16.5" customHeight="1" x14ac:dyDescent="0.2">
      <c r="A192" s="16"/>
      <c r="B192" s="175" t="s">
        <v>108</v>
      </c>
      <c r="C192" s="175"/>
      <c r="D192" s="175"/>
      <c r="E192" s="101">
        <v>84.81</v>
      </c>
      <c r="F192" s="101">
        <v>10.23</v>
      </c>
      <c r="G192" s="101">
        <v>9.2100000000000009</v>
      </c>
      <c r="H192" s="101">
        <v>85.83</v>
      </c>
      <c r="I192" s="26"/>
      <c r="J192" s="26"/>
      <c r="K192" s="27"/>
      <c r="L192" s="26"/>
      <c r="M192" s="1" t="s">
        <v>34</v>
      </c>
    </row>
    <row r="193" spans="1:13" ht="67.5" customHeight="1" x14ac:dyDescent="0.25">
      <c r="A193" s="16">
        <v>29</v>
      </c>
      <c r="B193" s="133" t="s">
        <v>109</v>
      </c>
      <c r="C193" s="133"/>
      <c r="D193" s="133"/>
      <c r="E193" s="133"/>
      <c r="F193" s="133"/>
      <c r="G193" s="133"/>
      <c r="H193" s="133"/>
      <c r="I193" s="26">
        <f>H200</f>
        <v>29.15</v>
      </c>
      <c r="J193" s="26">
        <v>81</v>
      </c>
      <c r="K193" s="27" t="s">
        <v>184</v>
      </c>
      <c r="L193" s="26">
        <f t="shared" ref="L193" si="2">ROUND(J193*I193,2)</f>
        <v>2361.15</v>
      </c>
      <c r="M193" s="1" t="s">
        <v>34</v>
      </c>
    </row>
    <row r="194" spans="1:13" ht="13.5" customHeight="1" x14ac:dyDescent="0.25">
      <c r="A194" s="16"/>
      <c r="B194" s="102" t="s">
        <v>110</v>
      </c>
      <c r="C194" s="44"/>
      <c r="D194" s="99">
        <v>4</v>
      </c>
      <c r="E194" s="99">
        <v>1</v>
      </c>
      <c r="F194" s="99">
        <v>2.33</v>
      </c>
      <c r="G194" s="100">
        <v>0.78</v>
      </c>
      <c r="H194" s="103">
        <v>7.27</v>
      </c>
      <c r="I194" s="26"/>
      <c r="J194" s="26"/>
      <c r="K194" s="27"/>
      <c r="L194" s="26"/>
    </row>
    <row r="195" spans="1:13" ht="24" customHeight="1" x14ac:dyDescent="0.25">
      <c r="A195" s="23"/>
      <c r="B195" s="44"/>
      <c r="C195" s="44"/>
      <c r="D195" s="99">
        <v>2</v>
      </c>
      <c r="E195" s="99">
        <v>1</v>
      </c>
      <c r="F195" s="99">
        <v>4.0999999999999996</v>
      </c>
      <c r="G195" s="99">
        <v>0.78</v>
      </c>
      <c r="H195" s="103">
        <v>6.4</v>
      </c>
      <c r="I195" s="104"/>
      <c r="J195" s="104"/>
      <c r="K195" s="105"/>
      <c r="L195" s="26"/>
      <c r="M195" s="1" t="s">
        <v>34</v>
      </c>
    </row>
    <row r="196" spans="1:13" ht="23.25" customHeight="1" x14ac:dyDescent="0.25">
      <c r="A196" s="23"/>
      <c r="B196" s="176" t="s">
        <v>112</v>
      </c>
      <c r="C196" s="100"/>
      <c r="D196" s="99">
        <v>2</v>
      </c>
      <c r="E196" s="99">
        <v>1</v>
      </c>
      <c r="F196" s="99">
        <v>1.6</v>
      </c>
      <c r="G196" s="99">
        <v>0.78</v>
      </c>
      <c r="H196" s="103">
        <v>2.5</v>
      </c>
      <c r="I196" s="104"/>
      <c r="J196" s="104"/>
      <c r="K196" s="105"/>
      <c r="L196" s="26"/>
      <c r="M196" s="1" t="s">
        <v>34</v>
      </c>
    </row>
    <row r="197" spans="1:13" ht="15.75" customHeight="1" x14ac:dyDescent="0.25">
      <c r="A197" s="23"/>
      <c r="B197" s="176"/>
      <c r="C197" s="54"/>
      <c r="D197" s="99">
        <v>2</v>
      </c>
      <c r="E197" s="99">
        <v>1</v>
      </c>
      <c r="F197" s="99">
        <v>1.2</v>
      </c>
      <c r="G197" s="99">
        <v>0.78</v>
      </c>
      <c r="H197" s="103">
        <v>1.87</v>
      </c>
      <c r="I197" s="104"/>
      <c r="J197" s="104"/>
      <c r="K197" s="105"/>
      <c r="L197" s="26"/>
      <c r="M197" s="1" t="s">
        <v>34</v>
      </c>
    </row>
    <row r="198" spans="1:13" ht="19.5" customHeight="1" x14ac:dyDescent="0.25">
      <c r="A198" s="23"/>
      <c r="B198" s="44"/>
      <c r="C198" s="44"/>
      <c r="D198" s="99">
        <v>2</v>
      </c>
      <c r="E198" s="99">
        <v>1</v>
      </c>
      <c r="F198" s="99">
        <v>1</v>
      </c>
      <c r="G198" s="100">
        <v>0.78</v>
      </c>
      <c r="H198" s="103">
        <v>1.56</v>
      </c>
      <c r="I198" s="26"/>
      <c r="J198" s="104"/>
      <c r="K198" s="105"/>
      <c r="L198" s="26"/>
      <c r="M198" s="1" t="s">
        <v>34</v>
      </c>
    </row>
    <row r="199" spans="1:13" ht="18" customHeight="1" x14ac:dyDescent="0.25">
      <c r="A199" s="23"/>
      <c r="B199" s="106" t="s">
        <v>111</v>
      </c>
      <c r="C199" s="44"/>
      <c r="D199" s="99">
        <v>1</v>
      </c>
      <c r="E199" s="99">
        <v>1</v>
      </c>
      <c r="F199" s="99">
        <v>4.0999999999999996</v>
      </c>
      <c r="G199" s="99">
        <v>2.33</v>
      </c>
      <c r="H199" s="103">
        <v>9.5500000000000007</v>
      </c>
      <c r="I199" s="26"/>
      <c r="J199" s="104"/>
      <c r="K199" s="105"/>
      <c r="L199" s="26"/>
      <c r="M199" s="1" t="s">
        <v>34</v>
      </c>
    </row>
    <row r="200" spans="1:13" ht="12.75" customHeight="1" x14ac:dyDescent="0.25">
      <c r="A200" s="23"/>
      <c r="B200" s="44"/>
      <c r="C200" s="44"/>
      <c r="D200" s="44"/>
      <c r="E200" s="44"/>
      <c r="F200" s="44"/>
      <c r="G200" s="44"/>
      <c r="H200" s="103">
        <v>29.15</v>
      </c>
      <c r="I200" s="26"/>
      <c r="J200" s="104"/>
      <c r="K200" s="105"/>
      <c r="L200" s="26"/>
      <c r="M200" s="1" t="s">
        <v>34</v>
      </c>
    </row>
    <row r="201" spans="1:13" ht="45" customHeight="1" x14ac:dyDescent="0.25">
      <c r="A201" s="23">
        <v>30</v>
      </c>
      <c r="B201" s="133" t="s">
        <v>113</v>
      </c>
      <c r="C201" s="133"/>
      <c r="D201" s="133"/>
      <c r="E201" s="133"/>
      <c r="F201" s="133"/>
      <c r="G201" s="133"/>
      <c r="H201" s="133"/>
      <c r="I201" s="26">
        <v>29.15</v>
      </c>
      <c r="J201" s="26">
        <v>49</v>
      </c>
      <c r="K201" s="27" t="s">
        <v>184</v>
      </c>
      <c r="L201" s="26">
        <f t="shared" ref="L201" si="3">ROUND(J201*I201,2)</f>
        <v>1428.35</v>
      </c>
      <c r="M201" s="1" t="s">
        <v>34</v>
      </c>
    </row>
    <row r="202" spans="1:13" ht="86.25" customHeight="1" x14ac:dyDescent="0.25">
      <c r="A202" s="23">
        <v>31</v>
      </c>
      <c r="B202" s="151" t="s">
        <v>114</v>
      </c>
      <c r="C202" s="151"/>
      <c r="D202" s="151"/>
      <c r="E202" s="151"/>
      <c r="F202" s="151"/>
      <c r="G202" s="151"/>
      <c r="H202" s="151"/>
      <c r="I202" s="26">
        <f>H216</f>
        <v>61.58</v>
      </c>
      <c r="J202" s="26">
        <v>45.1</v>
      </c>
      <c r="K202" s="27" t="s">
        <v>184</v>
      </c>
      <c r="L202" s="26">
        <f t="shared" ref="L202" si="4">ROUND(J202*I202,2)</f>
        <v>2777.26</v>
      </c>
      <c r="M202" s="1" t="s">
        <v>34</v>
      </c>
    </row>
    <row r="203" spans="1:13" ht="14.25" customHeight="1" x14ac:dyDescent="0.25">
      <c r="A203" s="23"/>
      <c r="B203" s="99" t="s">
        <v>70</v>
      </c>
      <c r="C203" s="99">
        <v>1</v>
      </c>
      <c r="D203" s="99">
        <v>2</v>
      </c>
      <c r="E203" s="99">
        <v>4.8499999999999996</v>
      </c>
      <c r="F203" s="44"/>
      <c r="G203" s="99">
        <v>3.6</v>
      </c>
      <c r="H203" s="99">
        <v>34.92</v>
      </c>
      <c r="I203" s="26"/>
      <c r="J203" s="26"/>
      <c r="K203" s="105"/>
      <c r="L203" s="26"/>
      <c r="M203" s="1" t="s">
        <v>34</v>
      </c>
    </row>
    <row r="204" spans="1:13" ht="13.5" customHeight="1" x14ac:dyDescent="0.25">
      <c r="A204" s="23"/>
      <c r="B204" s="54"/>
      <c r="C204" s="99">
        <v>1</v>
      </c>
      <c r="D204" s="99">
        <v>2</v>
      </c>
      <c r="E204" s="99">
        <v>2.83</v>
      </c>
      <c r="F204" s="54"/>
      <c r="G204" s="99">
        <v>3.6</v>
      </c>
      <c r="H204" s="99">
        <v>20.38</v>
      </c>
      <c r="I204" s="26"/>
      <c r="J204" s="26"/>
      <c r="K204" s="27"/>
      <c r="L204" s="26"/>
      <c r="M204" s="1" t="s">
        <v>34</v>
      </c>
    </row>
    <row r="205" spans="1:13" ht="17.25" customHeight="1" x14ac:dyDescent="0.25">
      <c r="A205" s="23"/>
      <c r="B205" s="99" t="s">
        <v>47</v>
      </c>
      <c r="C205" s="99">
        <v>3</v>
      </c>
      <c r="D205" s="99">
        <v>2</v>
      </c>
      <c r="E205" s="99">
        <v>0.45</v>
      </c>
      <c r="F205" s="54"/>
      <c r="G205" s="99">
        <v>0.5</v>
      </c>
      <c r="H205" s="99">
        <v>1.35</v>
      </c>
      <c r="I205" s="26"/>
      <c r="J205" s="104"/>
      <c r="K205" s="105"/>
      <c r="L205" s="26"/>
      <c r="M205" s="1" t="s">
        <v>34</v>
      </c>
    </row>
    <row r="206" spans="1:13" ht="18.75" customHeight="1" x14ac:dyDescent="0.25">
      <c r="A206" s="23"/>
      <c r="B206" s="44"/>
      <c r="C206" s="99">
        <v>3</v>
      </c>
      <c r="D206" s="107">
        <v>1</v>
      </c>
      <c r="E206" s="99">
        <v>1.4</v>
      </c>
      <c r="F206" s="44"/>
      <c r="G206" s="99">
        <v>0.1</v>
      </c>
      <c r="H206" s="99">
        <v>0.42</v>
      </c>
      <c r="I206" s="26"/>
      <c r="J206" s="26"/>
      <c r="K206" s="27"/>
      <c r="L206" s="26"/>
      <c r="M206" s="1" t="s">
        <v>34</v>
      </c>
    </row>
    <row r="207" spans="1:13" ht="15.75" customHeight="1" x14ac:dyDescent="0.25">
      <c r="A207" s="23"/>
      <c r="B207" s="99" t="s">
        <v>115</v>
      </c>
      <c r="C207" s="99">
        <v>1</v>
      </c>
      <c r="D207" s="99">
        <v>2</v>
      </c>
      <c r="E207" s="99">
        <v>4.7300000000000004</v>
      </c>
      <c r="F207" s="44"/>
      <c r="G207" s="99">
        <v>0.13</v>
      </c>
      <c r="H207" s="99">
        <v>1.23</v>
      </c>
      <c r="I207" s="26"/>
      <c r="J207" s="26"/>
      <c r="K207" s="105"/>
      <c r="L207" s="26"/>
      <c r="M207" s="1" t="s">
        <v>34</v>
      </c>
    </row>
    <row r="208" spans="1:13" ht="16.5" customHeight="1" x14ac:dyDescent="0.25">
      <c r="A208" s="23"/>
      <c r="B208" s="54"/>
      <c r="C208" s="107">
        <v>1</v>
      </c>
      <c r="D208" s="99">
        <v>2</v>
      </c>
      <c r="E208" s="99">
        <v>2.7</v>
      </c>
      <c r="F208" s="54"/>
      <c r="G208" s="99">
        <v>0.13</v>
      </c>
      <c r="H208" s="99">
        <v>0.7</v>
      </c>
      <c r="I208" s="26"/>
      <c r="J208" s="104"/>
      <c r="K208" s="105"/>
      <c r="L208" s="26"/>
      <c r="M208" s="1" t="s">
        <v>34</v>
      </c>
    </row>
    <row r="209" spans="1:13" ht="20.25" customHeight="1" x14ac:dyDescent="0.25">
      <c r="A209" s="23"/>
      <c r="B209" s="100" t="s">
        <v>116</v>
      </c>
      <c r="C209" s="99">
        <v>1</v>
      </c>
      <c r="D209" s="99">
        <v>2</v>
      </c>
      <c r="E209" s="99">
        <v>4.5999999999999996</v>
      </c>
      <c r="F209" s="44"/>
      <c r="G209" s="99">
        <v>0.3</v>
      </c>
      <c r="H209" s="99">
        <v>2.76</v>
      </c>
      <c r="I209" s="26"/>
      <c r="J209" s="28"/>
      <c r="K209" s="105"/>
      <c r="L209" s="26"/>
      <c r="M209" s="1" t="s">
        <v>34</v>
      </c>
    </row>
    <row r="210" spans="1:13" ht="18" customHeight="1" x14ac:dyDescent="0.25">
      <c r="A210" s="23"/>
      <c r="B210" s="44"/>
      <c r="C210" s="99">
        <v>1</v>
      </c>
      <c r="D210" s="99">
        <v>2</v>
      </c>
      <c r="E210" s="99">
        <v>2.58</v>
      </c>
      <c r="F210" s="44"/>
      <c r="G210" s="99">
        <v>0.3</v>
      </c>
      <c r="H210" s="99">
        <v>1.55</v>
      </c>
      <c r="I210" s="26"/>
      <c r="J210" s="28"/>
      <c r="K210" s="105"/>
      <c r="L210" s="26"/>
      <c r="M210" s="1" t="s">
        <v>34</v>
      </c>
    </row>
    <row r="211" spans="1:13" ht="16.5" customHeight="1" x14ac:dyDescent="0.25">
      <c r="A211" s="23"/>
      <c r="B211" s="44"/>
      <c r="C211" s="44"/>
      <c r="D211" s="44"/>
      <c r="E211" s="44"/>
      <c r="F211" s="44"/>
      <c r="G211" s="44"/>
      <c r="H211" s="99">
        <v>63.31</v>
      </c>
      <c r="I211" s="26"/>
      <c r="J211" s="26"/>
      <c r="K211" s="105"/>
      <c r="L211" s="26"/>
      <c r="M211" s="1" t="s">
        <v>34</v>
      </c>
    </row>
    <row r="212" spans="1:13" ht="20.25" customHeight="1" x14ac:dyDescent="0.25">
      <c r="A212" s="23"/>
      <c r="B212" s="99" t="s">
        <v>117</v>
      </c>
      <c r="C212" s="99">
        <v>3</v>
      </c>
      <c r="D212" s="108">
        <v>1</v>
      </c>
      <c r="E212" s="99">
        <v>0.45</v>
      </c>
      <c r="F212" s="44"/>
      <c r="G212" s="99">
        <v>0.6</v>
      </c>
      <c r="H212" s="99">
        <v>0.81</v>
      </c>
      <c r="I212" s="26"/>
      <c r="J212" s="26"/>
      <c r="K212" s="105"/>
      <c r="L212" s="26"/>
      <c r="M212" s="1" t="s">
        <v>34</v>
      </c>
    </row>
    <row r="213" spans="1:13" ht="18.75" customHeight="1" x14ac:dyDescent="0.25">
      <c r="A213" s="23"/>
      <c r="B213" s="44"/>
      <c r="C213" s="100">
        <v>2</v>
      </c>
      <c r="D213" s="99">
        <v>1</v>
      </c>
      <c r="E213" s="107">
        <v>1.05</v>
      </c>
      <c r="F213" s="44"/>
      <c r="G213" s="99">
        <v>2.1</v>
      </c>
      <c r="H213" s="99">
        <v>4.41</v>
      </c>
      <c r="I213" s="26"/>
      <c r="J213" s="26"/>
      <c r="K213" s="27"/>
      <c r="L213" s="26"/>
      <c r="M213" s="1" t="s">
        <v>34</v>
      </c>
    </row>
    <row r="214" spans="1:13" ht="19.5" customHeight="1" x14ac:dyDescent="0.25">
      <c r="A214" s="23"/>
      <c r="B214" s="54"/>
      <c r="C214" s="54"/>
      <c r="D214" s="54"/>
      <c r="E214" s="54"/>
      <c r="F214" s="54"/>
      <c r="G214" s="54"/>
      <c r="H214" s="99">
        <v>5.22</v>
      </c>
      <c r="I214" s="26"/>
      <c r="J214" s="26"/>
      <c r="K214" s="27"/>
      <c r="L214" s="26"/>
      <c r="M214" s="1" t="s">
        <v>34</v>
      </c>
    </row>
    <row r="215" spans="1:13" ht="23.25" customHeight="1" x14ac:dyDescent="0.25">
      <c r="A215" s="23"/>
      <c r="B215" s="99" t="s">
        <v>118</v>
      </c>
      <c r="C215" s="54"/>
      <c r="D215" s="54"/>
      <c r="E215" s="99">
        <v>0.33</v>
      </c>
      <c r="F215" s="99">
        <v>5.22</v>
      </c>
      <c r="G215" s="54"/>
      <c r="H215" s="107">
        <v>1.72</v>
      </c>
      <c r="I215" s="26"/>
      <c r="J215" s="26"/>
      <c r="K215" s="27"/>
      <c r="L215" s="26"/>
      <c r="M215" s="1" t="s">
        <v>34</v>
      </c>
    </row>
    <row r="216" spans="1:13" ht="22.5" customHeight="1" x14ac:dyDescent="0.25">
      <c r="A216" s="23"/>
      <c r="B216" s="44"/>
      <c r="C216" s="44"/>
      <c r="D216" s="44"/>
      <c r="E216" s="44"/>
      <c r="F216" s="44"/>
      <c r="G216" s="44"/>
      <c r="H216" s="99">
        <v>61.58</v>
      </c>
      <c r="I216" s="26"/>
      <c r="J216" s="104"/>
      <c r="K216" s="105"/>
      <c r="L216" s="26"/>
      <c r="M216" s="1" t="s">
        <v>34</v>
      </c>
    </row>
    <row r="217" spans="1:13" ht="66" customHeight="1" x14ac:dyDescent="0.25">
      <c r="A217" s="23">
        <v>32</v>
      </c>
      <c r="B217" s="133" t="s">
        <v>119</v>
      </c>
      <c r="C217" s="133"/>
      <c r="D217" s="133"/>
      <c r="E217" s="133"/>
      <c r="F217" s="133"/>
      <c r="G217" s="133"/>
      <c r="H217" s="133"/>
      <c r="I217" s="26">
        <v>61.58</v>
      </c>
      <c r="J217" s="26">
        <v>67</v>
      </c>
      <c r="K217" s="27" t="s">
        <v>184</v>
      </c>
      <c r="L217" s="26">
        <f t="shared" ref="L217" si="5">ROUND(J217*I217,2)</f>
        <v>4125.8599999999997</v>
      </c>
      <c r="M217" s="1" t="s">
        <v>34</v>
      </c>
    </row>
    <row r="218" spans="1:13" ht="42.75" customHeight="1" x14ac:dyDescent="0.25">
      <c r="A218" s="23">
        <v>33</v>
      </c>
      <c r="B218" s="133" t="s">
        <v>120</v>
      </c>
      <c r="C218" s="133"/>
      <c r="D218" s="133"/>
      <c r="E218" s="133"/>
      <c r="F218" s="133"/>
      <c r="G218" s="133"/>
      <c r="H218" s="133"/>
      <c r="I218" s="26">
        <v>9.2100000000000009</v>
      </c>
      <c r="J218" s="26">
        <v>38</v>
      </c>
      <c r="K218" s="27" t="s">
        <v>184</v>
      </c>
      <c r="L218" s="26">
        <f t="shared" ref="L218" si="6">ROUND(J218*I218,2)</f>
        <v>349.98</v>
      </c>
      <c r="M218" s="1" t="s">
        <v>34</v>
      </c>
    </row>
    <row r="219" spans="1:13" ht="106.5" customHeight="1" x14ac:dyDescent="0.25">
      <c r="A219" s="23">
        <v>34</v>
      </c>
      <c r="B219" s="134" t="s">
        <v>121</v>
      </c>
      <c r="C219" s="134"/>
      <c r="D219" s="134"/>
      <c r="E219" s="134"/>
      <c r="F219" s="134"/>
      <c r="G219" s="134"/>
      <c r="H219" s="134"/>
      <c r="I219" s="26">
        <v>9.2100000000000009</v>
      </c>
      <c r="J219" s="26">
        <v>78</v>
      </c>
      <c r="K219" s="27" t="s">
        <v>184</v>
      </c>
      <c r="L219" s="26">
        <f t="shared" ref="L219" si="7">ROUND(J219*I219,2)</f>
        <v>718.38</v>
      </c>
      <c r="M219" s="1" t="s">
        <v>34</v>
      </c>
    </row>
    <row r="220" spans="1:13" ht="66" customHeight="1" x14ac:dyDescent="0.25">
      <c r="A220" s="23">
        <v>35</v>
      </c>
      <c r="B220" s="133" t="s">
        <v>122</v>
      </c>
      <c r="C220" s="133"/>
      <c r="D220" s="133"/>
      <c r="E220" s="133"/>
      <c r="F220" s="133"/>
      <c r="G220" s="133"/>
      <c r="H220" s="133"/>
      <c r="I220" s="26">
        <f>H224</f>
        <v>0.48</v>
      </c>
      <c r="J220" s="26">
        <v>7371</v>
      </c>
      <c r="K220" s="27" t="s">
        <v>189</v>
      </c>
      <c r="L220" s="26">
        <f t="shared" ref="L220" si="8">ROUND(J220*I220,2)</f>
        <v>3538.08</v>
      </c>
      <c r="M220" s="1" t="s">
        <v>34</v>
      </c>
    </row>
    <row r="221" spans="1:13" ht="22.5" customHeight="1" x14ac:dyDescent="0.25">
      <c r="A221" s="23"/>
      <c r="B221" s="109" t="s">
        <v>123</v>
      </c>
      <c r="C221" s="110">
        <v>6</v>
      </c>
      <c r="D221" s="111">
        <v>1</v>
      </c>
      <c r="E221" s="110">
        <v>0.6</v>
      </c>
      <c r="F221" s="44"/>
      <c r="G221" s="112">
        <v>0.6</v>
      </c>
      <c r="H221" s="110">
        <v>2.16</v>
      </c>
      <c r="I221" s="166"/>
      <c r="J221" s="168"/>
      <c r="K221" s="169"/>
      <c r="L221" s="166"/>
      <c r="M221" s="1" t="s">
        <v>34</v>
      </c>
    </row>
    <row r="222" spans="1:13" ht="21.75" customHeight="1" x14ac:dyDescent="0.25">
      <c r="A222" s="23"/>
      <c r="B222" s="113" t="s">
        <v>83</v>
      </c>
      <c r="C222" s="110">
        <v>3</v>
      </c>
      <c r="D222" s="111">
        <v>1</v>
      </c>
      <c r="E222" s="110">
        <v>0.45</v>
      </c>
      <c r="F222" s="44"/>
      <c r="G222" s="112">
        <v>0.6</v>
      </c>
      <c r="H222" s="110">
        <v>0.81</v>
      </c>
      <c r="I222" s="166"/>
      <c r="J222" s="168"/>
      <c r="K222" s="169"/>
      <c r="L222" s="166"/>
      <c r="M222" s="1" t="s">
        <v>34</v>
      </c>
    </row>
    <row r="223" spans="1:13" ht="18" customHeight="1" x14ac:dyDescent="0.25">
      <c r="A223" s="23"/>
      <c r="B223" s="44"/>
      <c r="C223" s="44"/>
      <c r="D223" s="44"/>
      <c r="E223" s="44"/>
      <c r="F223" s="44"/>
      <c r="G223" s="44"/>
      <c r="H223" s="110">
        <v>2.97</v>
      </c>
      <c r="I223" s="166"/>
      <c r="J223" s="168"/>
      <c r="K223" s="169"/>
      <c r="L223" s="166"/>
      <c r="M223" s="1" t="s">
        <v>34</v>
      </c>
    </row>
    <row r="224" spans="1:13" ht="18.75" customHeight="1" x14ac:dyDescent="0.25">
      <c r="A224" s="23"/>
      <c r="B224" s="54"/>
      <c r="C224" s="54"/>
      <c r="D224" s="54"/>
      <c r="E224" s="110">
        <v>2.97</v>
      </c>
      <c r="F224" s="110">
        <v>16</v>
      </c>
      <c r="G224" s="112">
        <v>47.52</v>
      </c>
      <c r="H224" s="110">
        <v>0.48</v>
      </c>
      <c r="I224" s="166"/>
      <c r="J224" s="168"/>
      <c r="K224" s="169"/>
      <c r="L224" s="166"/>
      <c r="M224" s="1" t="s">
        <v>34</v>
      </c>
    </row>
    <row r="225" spans="1:13" ht="47.25" customHeight="1" x14ac:dyDescent="0.25">
      <c r="A225" s="23">
        <v>36</v>
      </c>
      <c r="B225" s="147" t="s">
        <v>124</v>
      </c>
      <c r="C225" s="147"/>
      <c r="D225" s="147"/>
      <c r="E225" s="147"/>
      <c r="F225" s="147"/>
      <c r="G225" s="147"/>
      <c r="H225" s="147"/>
      <c r="I225" s="26">
        <f>H228</f>
        <v>7.17</v>
      </c>
      <c r="J225" s="26">
        <v>29</v>
      </c>
      <c r="K225" s="27" t="s">
        <v>184</v>
      </c>
      <c r="L225" s="26">
        <f t="shared" ref="L225" si="9">ROUND(J225*I225,2)</f>
        <v>207.93</v>
      </c>
      <c r="M225" s="1" t="s">
        <v>34</v>
      </c>
    </row>
    <row r="226" spans="1:13" ht="30" customHeight="1" x14ac:dyDescent="0.25">
      <c r="A226" s="23"/>
      <c r="B226" s="113" t="s">
        <v>125</v>
      </c>
      <c r="C226" s="114"/>
      <c r="D226" s="114"/>
      <c r="E226" s="44"/>
      <c r="F226" s="44"/>
      <c r="G226" s="44"/>
      <c r="H226" s="110">
        <v>2.97</v>
      </c>
      <c r="I226" s="166"/>
      <c r="J226" s="166"/>
      <c r="K226" s="167"/>
      <c r="L226" s="166"/>
      <c r="M226" s="1" t="s">
        <v>34</v>
      </c>
    </row>
    <row r="227" spans="1:13" ht="30" customHeight="1" x14ac:dyDescent="0.25">
      <c r="A227" s="23"/>
      <c r="B227" s="113" t="s">
        <v>126</v>
      </c>
      <c r="C227" s="114"/>
      <c r="D227" s="114"/>
      <c r="E227" s="110">
        <v>0</v>
      </c>
      <c r="F227" s="110">
        <v>1.5</v>
      </c>
      <c r="G227" s="44"/>
      <c r="H227" s="110">
        <v>4.2</v>
      </c>
      <c r="I227" s="166"/>
      <c r="J227" s="166"/>
      <c r="K227" s="167"/>
      <c r="L227" s="166"/>
      <c r="M227" s="1" t="s">
        <v>34</v>
      </c>
    </row>
    <row r="228" spans="1:13" ht="30" customHeight="1" x14ac:dyDescent="0.25">
      <c r="A228" s="23"/>
      <c r="B228" s="114"/>
      <c r="C228" s="114"/>
      <c r="D228" s="114"/>
      <c r="E228" s="44"/>
      <c r="F228" s="44"/>
      <c r="G228" s="44"/>
      <c r="H228" s="110">
        <v>7.17</v>
      </c>
      <c r="I228" s="166"/>
      <c r="J228" s="166"/>
      <c r="K228" s="167"/>
      <c r="L228" s="166"/>
      <c r="M228" s="1" t="s">
        <v>34</v>
      </c>
    </row>
    <row r="229" spans="1:13" ht="91.5" customHeight="1" x14ac:dyDescent="0.25">
      <c r="A229" s="23">
        <v>37</v>
      </c>
      <c r="B229" s="147" t="s">
        <v>127</v>
      </c>
      <c r="C229" s="147"/>
      <c r="D229" s="147"/>
      <c r="E229" s="147"/>
      <c r="F229" s="147"/>
      <c r="G229" s="147"/>
      <c r="H229" s="147"/>
      <c r="I229" s="26">
        <f>I225</f>
        <v>7.17</v>
      </c>
      <c r="J229" s="26">
        <v>77</v>
      </c>
      <c r="K229" s="27" t="s">
        <v>184</v>
      </c>
      <c r="L229" s="26">
        <f t="shared" ref="L229" si="10">ROUND(J229*I229,2)</f>
        <v>552.09</v>
      </c>
      <c r="M229" s="1" t="s">
        <v>34</v>
      </c>
    </row>
    <row r="230" spans="1:13" ht="255" customHeight="1" x14ac:dyDescent="0.25">
      <c r="A230" s="23">
        <v>38</v>
      </c>
      <c r="B230" s="147" t="s">
        <v>128</v>
      </c>
      <c r="C230" s="147"/>
      <c r="D230" s="147"/>
      <c r="E230" s="147"/>
      <c r="F230" s="147"/>
      <c r="G230" s="147"/>
      <c r="H230" s="147"/>
      <c r="I230" s="26">
        <f>H232</f>
        <v>19.11</v>
      </c>
      <c r="J230" s="26">
        <v>1684</v>
      </c>
      <c r="K230" s="27" t="s">
        <v>184</v>
      </c>
      <c r="L230" s="26">
        <f t="shared" ref="L230" si="11">ROUND(J230*I230,2)</f>
        <v>32181.24</v>
      </c>
      <c r="M230" s="1" t="s">
        <v>34</v>
      </c>
    </row>
    <row r="231" spans="1:13" ht="23.25" customHeight="1" x14ac:dyDescent="0.25">
      <c r="A231" s="23"/>
      <c r="B231" s="113" t="s">
        <v>40</v>
      </c>
      <c r="C231" s="110">
        <v>2</v>
      </c>
      <c r="D231" s="112">
        <v>1</v>
      </c>
      <c r="E231" s="110">
        <v>4.0999999999999996</v>
      </c>
      <c r="F231" s="44"/>
      <c r="G231" s="112">
        <v>2.33</v>
      </c>
      <c r="H231" s="110">
        <v>19.11</v>
      </c>
      <c r="I231" s="26"/>
      <c r="J231" s="26"/>
      <c r="K231" s="27"/>
      <c r="L231" s="26"/>
      <c r="M231" s="1" t="s">
        <v>34</v>
      </c>
    </row>
    <row r="232" spans="1:13" ht="23.25" customHeight="1" x14ac:dyDescent="0.25">
      <c r="A232" s="23"/>
      <c r="B232" s="44"/>
      <c r="C232" s="44"/>
      <c r="D232" s="44"/>
      <c r="E232" s="44"/>
      <c r="F232" s="44"/>
      <c r="G232" s="44"/>
      <c r="H232" s="113">
        <v>19.11</v>
      </c>
      <c r="I232" s="26"/>
      <c r="J232" s="26"/>
      <c r="K232" s="27"/>
      <c r="L232" s="26"/>
      <c r="M232" s="1" t="s">
        <v>34</v>
      </c>
    </row>
    <row r="233" spans="1:13" ht="144.75" customHeight="1" x14ac:dyDescent="0.25">
      <c r="A233" s="23">
        <v>39</v>
      </c>
      <c r="B233" s="147" t="s">
        <v>207</v>
      </c>
      <c r="C233" s="147"/>
      <c r="D233" s="147"/>
      <c r="E233" s="147"/>
      <c r="F233" s="147"/>
      <c r="G233" s="147"/>
      <c r="H233" s="147"/>
      <c r="I233" s="26">
        <f>H245</f>
        <v>48.95</v>
      </c>
      <c r="J233" s="26">
        <v>1033</v>
      </c>
      <c r="K233" s="27" t="s">
        <v>184</v>
      </c>
      <c r="L233" s="26">
        <f t="shared" ref="L233" si="12">ROUND(J233*I233,2)</f>
        <v>50565.35</v>
      </c>
      <c r="M233" s="1" t="s">
        <v>34</v>
      </c>
    </row>
    <row r="234" spans="1:13" ht="21" customHeight="1" x14ac:dyDescent="0.25">
      <c r="A234" s="23"/>
      <c r="B234" s="115" t="s">
        <v>129</v>
      </c>
      <c r="C234" s="81">
        <v>4</v>
      </c>
      <c r="D234" s="115">
        <v>1</v>
      </c>
      <c r="E234" s="115">
        <v>2.33</v>
      </c>
      <c r="F234" s="44"/>
      <c r="G234" s="115">
        <v>2.1</v>
      </c>
      <c r="H234" s="115">
        <v>19.57</v>
      </c>
      <c r="I234" s="26"/>
      <c r="J234" s="26"/>
      <c r="K234" s="27"/>
      <c r="L234" s="26"/>
      <c r="M234" s="1" t="s">
        <v>34</v>
      </c>
    </row>
    <row r="235" spans="1:13" ht="18.75" customHeight="1" x14ac:dyDescent="0.25">
      <c r="A235" s="23"/>
      <c r="B235" s="54"/>
      <c r="C235" s="115">
        <v>2</v>
      </c>
      <c r="D235" s="81">
        <v>1</v>
      </c>
      <c r="E235" s="115">
        <v>4.0999999999999996</v>
      </c>
      <c r="F235" s="54"/>
      <c r="G235" s="115">
        <v>2.1</v>
      </c>
      <c r="H235" s="115">
        <v>17.22</v>
      </c>
      <c r="I235" s="26"/>
      <c r="J235" s="26"/>
      <c r="K235" s="27"/>
      <c r="L235" s="26"/>
      <c r="M235" s="1" t="s">
        <v>34</v>
      </c>
    </row>
    <row r="236" spans="1:13" ht="20.25" customHeight="1" x14ac:dyDescent="0.25">
      <c r="A236" s="23"/>
      <c r="B236" s="44"/>
      <c r="C236" s="115">
        <v>2</v>
      </c>
      <c r="D236" s="81">
        <v>1</v>
      </c>
      <c r="E236" s="115">
        <v>1.6</v>
      </c>
      <c r="F236" s="44"/>
      <c r="G236" s="115">
        <v>2.1</v>
      </c>
      <c r="H236" s="115">
        <v>6.72</v>
      </c>
      <c r="I236" s="26"/>
      <c r="J236" s="26"/>
      <c r="K236" s="27"/>
      <c r="L236" s="26"/>
      <c r="M236" s="1" t="s">
        <v>34</v>
      </c>
    </row>
    <row r="237" spans="1:13" ht="21.75" customHeight="1" x14ac:dyDescent="0.25">
      <c r="A237" s="23"/>
      <c r="B237" s="44"/>
      <c r="C237" s="115">
        <v>2</v>
      </c>
      <c r="D237" s="81">
        <v>1</v>
      </c>
      <c r="E237" s="81">
        <v>1.2</v>
      </c>
      <c r="F237" s="44"/>
      <c r="G237" s="81">
        <v>2.1</v>
      </c>
      <c r="H237" s="115" t="s">
        <v>130</v>
      </c>
      <c r="I237" s="26"/>
      <c r="J237" s="26"/>
      <c r="K237" s="27"/>
      <c r="L237" s="26"/>
      <c r="M237" s="1" t="s">
        <v>34</v>
      </c>
    </row>
    <row r="238" spans="1:13" ht="21.75" customHeight="1" x14ac:dyDescent="0.25">
      <c r="A238" s="23"/>
      <c r="B238" s="44"/>
      <c r="C238" s="115">
        <v>2</v>
      </c>
      <c r="D238" s="81">
        <v>1</v>
      </c>
      <c r="E238" s="115">
        <v>1</v>
      </c>
      <c r="F238" s="44"/>
      <c r="G238" s="115">
        <v>2.1</v>
      </c>
      <c r="H238" s="81">
        <v>4.2</v>
      </c>
      <c r="I238" s="26"/>
      <c r="J238" s="104"/>
      <c r="K238" s="105"/>
      <c r="L238" s="26"/>
      <c r="M238" s="1" t="s">
        <v>34</v>
      </c>
    </row>
    <row r="239" spans="1:13" ht="24.75" customHeight="1" x14ac:dyDescent="0.25">
      <c r="A239" s="23"/>
      <c r="B239" s="44"/>
      <c r="C239" s="44"/>
      <c r="D239" s="44"/>
      <c r="E239" s="44"/>
      <c r="F239" s="44"/>
      <c r="G239" s="44"/>
      <c r="H239" s="115">
        <v>52.75</v>
      </c>
      <c r="I239" s="26"/>
      <c r="J239" s="116"/>
      <c r="K239" s="105"/>
      <c r="L239" s="26"/>
      <c r="M239" s="1" t="s">
        <v>34</v>
      </c>
    </row>
    <row r="240" spans="1:13" ht="21" customHeight="1" x14ac:dyDescent="0.25">
      <c r="A240" s="23"/>
      <c r="B240" s="81" t="s">
        <v>131</v>
      </c>
      <c r="C240" s="115">
        <v>3</v>
      </c>
      <c r="D240" s="81">
        <v>1</v>
      </c>
      <c r="E240" s="115">
        <v>0.45</v>
      </c>
      <c r="F240" s="44"/>
      <c r="G240" s="115">
        <v>0.6</v>
      </c>
      <c r="H240" s="115">
        <v>0.81</v>
      </c>
      <c r="I240" s="26"/>
      <c r="J240" s="116"/>
      <c r="K240" s="105"/>
      <c r="L240" s="26"/>
      <c r="M240" s="1" t="s">
        <v>34</v>
      </c>
    </row>
    <row r="241" spans="1:17" ht="22.5" customHeight="1" x14ac:dyDescent="0.25">
      <c r="A241" s="23"/>
      <c r="B241" s="81" t="s">
        <v>57</v>
      </c>
      <c r="C241" s="115">
        <v>2</v>
      </c>
      <c r="D241" s="81">
        <v>1</v>
      </c>
      <c r="E241" s="115" t="s">
        <v>132</v>
      </c>
      <c r="F241" s="54"/>
      <c r="G241" s="115">
        <v>2.1</v>
      </c>
      <c r="H241" s="115">
        <v>4.41</v>
      </c>
      <c r="I241" s="104"/>
      <c r="J241" s="104"/>
      <c r="K241" s="105"/>
      <c r="L241" s="26"/>
      <c r="M241" s="1" t="s">
        <v>34</v>
      </c>
    </row>
    <row r="242" spans="1:17" ht="22.5" customHeight="1" x14ac:dyDescent="0.25">
      <c r="A242" s="23"/>
      <c r="B242" s="109" t="s">
        <v>133</v>
      </c>
      <c r="C242" s="115">
        <v>2</v>
      </c>
      <c r="D242" s="115">
        <v>2</v>
      </c>
      <c r="E242" s="115">
        <v>0.75</v>
      </c>
      <c r="F242" s="44"/>
      <c r="G242" s="115">
        <v>2.1</v>
      </c>
      <c r="H242" s="115">
        <v>6.3</v>
      </c>
      <c r="I242" s="26"/>
      <c r="J242" s="104"/>
      <c r="K242" s="105"/>
      <c r="L242" s="26"/>
      <c r="M242" s="1" t="s">
        <v>34</v>
      </c>
    </row>
    <row r="243" spans="1:17" ht="18.75" customHeight="1" x14ac:dyDescent="0.25">
      <c r="A243" s="23"/>
      <c r="B243" s="54"/>
      <c r="C243" s="54"/>
      <c r="D243" s="54"/>
      <c r="E243" s="54"/>
      <c r="F243" s="54"/>
      <c r="G243" s="54"/>
      <c r="H243" s="81">
        <v>11.52</v>
      </c>
      <c r="I243" s="26"/>
      <c r="J243" s="26"/>
      <c r="K243" s="27"/>
      <c r="L243" s="26"/>
      <c r="M243" s="1" t="s">
        <v>34</v>
      </c>
    </row>
    <row r="244" spans="1:17" ht="20.25" customHeight="1" x14ac:dyDescent="0.25">
      <c r="A244" s="23"/>
      <c r="B244" s="152" t="s">
        <v>134</v>
      </c>
      <c r="C244" s="152"/>
      <c r="D244" s="152"/>
      <c r="E244" s="115">
        <v>0.33</v>
      </c>
      <c r="F244" s="153">
        <v>11.52</v>
      </c>
      <c r="G244" s="153"/>
      <c r="H244" s="115">
        <v>3.8</v>
      </c>
      <c r="I244" s="26"/>
      <c r="J244" s="26"/>
      <c r="K244" s="27"/>
      <c r="L244" s="26"/>
      <c r="M244" s="1" t="s">
        <v>34</v>
      </c>
    </row>
    <row r="245" spans="1:17" ht="24.75" customHeight="1" x14ac:dyDescent="0.25">
      <c r="A245" s="23"/>
      <c r="B245" s="44"/>
      <c r="C245" s="44"/>
      <c r="D245" s="44"/>
      <c r="E245" s="44"/>
      <c r="F245" s="44"/>
      <c r="G245" s="44"/>
      <c r="H245" s="115">
        <v>48.95</v>
      </c>
      <c r="I245" s="104"/>
      <c r="J245" s="104"/>
      <c r="K245" s="105"/>
      <c r="L245" s="26"/>
      <c r="M245" s="1" t="s">
        <v>34</v>
      </c>
    </row>
    <row r="246" spans="1:17" ht="124.5" customHeight="1" x14ac:dyDescent="0.25">
      <c r="A246" s="23">
        <v>40</v>
      </c>
      <c r="B246" s="139" t="s">
        <v>208</v>
      </c>
      <c r="C246" s="139"/>
      <c r="D246" s="139"/>
      <c r="E246" s="139"/>
      <c r="F246" s="139"/>
      <c r="G246" s="139"/>
      <c r="H246" s="139"/>
      <c r="I246" s="26">
        <f>H247</f>
        <v>6.3</v>
      </c>
      <c r="J246" s="26">
        <v>183</v>
      </c>
      <c r="K246" s="27" t="s">
        <v>190</v>
      </c>
      <c r="L246" s="26">
        <f>ROUND(J246*I246,2)</f>
        <v>1152.9000000000001</v>
      </c>
      <c r="M246" s="1" t="s">
        <v>34</v>
      </c>
    </row>
    <row r="247" spans="1:17" ht="21" customHeight="1" x14ac:dyDescent="0.25">
      <c r="A247" s="16"/>
      <c r="B247" s="54"/>
      <c r="C247" s="115">
        <v>3</v>
      </c>
      <c r="D247" s="115">
        <v>1</v>
      </c>
      <c r="E247" s="115">
        <v>2.1</v>
      </c>
      <c r="F247" s="54"/>
      <c r="G247" s="54"/>
      <c r="H247" s="115">
        <v>6.3</v>
      </c>
      <c r="I247" s="26"/>
      <c r="J247" s="26"/>
      <c r="K247" s="123"/>
      <c r="L247" s="123"/>
      <c r="M247" s="1" t="s">
        <v>34</v>
      </c>
    </row>
    <row r="248" spans="1:17" ht="21" customHeight="1" x14ac:dyDescent="0.25">
      <c r="A248" s="16">
        <v>41</v>
      </c>
      <c r="B248" s="154" t="s">
        <v>135</v>
      </c>
      <c r="C248" s="154"/>
      <c r="D248" s="154"/>
      <c r="E248" s="154"/>
      <c r="F248" s="154"/>
      <c r="G248" s="154"/>
      <c r="H248" s="154"/>
      <c r="I248" s="26"/>
      <c r="J248" s="26"/>
      <c r="K248" s="26"/>
      <c r="L248" s="26"/>
      <c r="M248" s="1" t="s">
        <v>34</v>
      </c>
    </row>
    <row r="249" spans="1:17" ht="21" customHeight="1" x14ac:dyDescent="0.25">
      <c r="A249" s="16"/>
      <c r="B249" s="44"/>
      <c r="C249" s="115">
        <v>3</v>
      </c>
      <c r="D249" s="81">
        <v>2</v>
      </c>
      <c r="E249" s="115">
        <v>0.6</v>
      </c>
      <c r="F249" s="44"/>
      <c r="G249" s="44"/>
      <c r="H249" s="115">
        <v>3.6</v>
      </c>
      <c r="I249" s="26">
        <f>H249</f>
        <v>3.6</v>
      </c>
      <c r="J249" s="117">
        <v>658</v>
      </c>
      <c r="K249" s="27" t="s">
        <v>190</v>
      </c>
      <c r="L249" s="26">
        <f>ROUND(J249*I249,2)</f>
        <v>2368.8000000000002</v>
      </c>
      <c r="M249" s="1" t="s">
        <v>34</v>
      </c>
    </row>
    <row r="250" spans="1:17" ht="21" customHeight="1" x14ac:dyDescent="0.25">
      <c r="A250" s="16">
        <v>42</v>
      </c>
      <c r="B250" s="154" t="s">
        <v>136</v>
      </c>
      <c r="C250" s="154"/>
      <c r="D250" s="154"/>
      <c r="E250" s="154"/>
      <c r="F250" s="154"/>
      <c r="G250" s="154"/>
      <c r="H250" s="154"/>
      <c r="I250" s="26"/>
      <c r="J250" s="26"/>
      <c r="K250" s="123"/>
      <c r="L250" s="123"/>
      <c r="M250" s="1" t="s">
        <v>34</v>
      </c>
    </row>
    <row r="251" spans="1:17" ht="21" customHeight="1" x14ac:dyDescent="0.25">
      <c r="A251" s="16"/>
      <c r="B251" s="44"/>
      <c r="C251" s="115">
        <v>3</v>
      </c>
      <c r="D251" s="115">
        <v>4</v>
      </c>
      <c r="E251" s="115">
        <v>0.4</v>
      </c>
      <c r="F251" s="44"/>
      <c r="G251" s="44"/>
      <c r="H251" s="115">
        <v>4.8</v>
      </c>
      <c r="I251" s="26">
        <f>H251</f>
        <v>4.8</v>
      </c>
      <c r="J251" s="117">
        <v>263</v>
      </c>
      <c r="K251" s="27" t="s">
        <v>190</v>
      </c>
      <c r="L251" s="26">
        <f>ROUND(J251*I251,2)</f>
        <v>1262.4000000000001</v>
      </c>
      <c r="M251" s="1" t="s">
        <v>34</v>
      </c>
    </row>
    <row r="252" spans="1:17" ht="212.25" customHeight="1" x14ac:dyDescent="0.25">
      <c r="A252" s="16">
        <v>43</v>
      </c>
      <c r="B252" s="147" t="s">
        <v>137</v>
      </c>
      <c r="C252" s="148"/>
      <c r="D252" s="148"/>
      <c r="E252" s="148"/>
      <c r="F252" s="148"/>
      <c r="G252" s="148"/>
      <c r="H252" s="148"/>
      <c r="I252" s="26">
        <f>H253</f>
        <v>0.81</v>
      </c>
      <c r="J252" s="26">
        <v>730</v>
      </c>
      <c r="K252" s="27" t="s">
        <v>184</v>
      </c>
      <c r="L252" s="26">
        <f>ROUND(J252*I252,2)</f>
        <v>591.29999999999995</v>
      </c>
      <c r="M252" s="1" t="s">
        <v>34</v>
      </c>
    </row>
    <row r="253" spans="1:17" ht="18" customHeight="1" x14ac:dyDescent="0.25">
      <c r="A253" s="15"/>
      <c r="B253" s="44"/>
      <c r="C253" s="81">
        <v>3</v>
      </c>
      <c r="D253" s="81">
        <v>1</v>
      </c>
      <c r="E253" s="115">
        <v>0.45</v>
      </c>
      <c r="F253" s="44"/>
      <c r="G253" s="115">
        <v>0.6</v>
      </c>
      <c r="H253" s="115">
        <v>0.81</v>
      </c>
      <c r="I253" s="26"/>
      <c r="J253" s="26"/>
      <c r="K253" s="26"/>
      <c r="L253" s="26"/>
      <c r="M253" s="1" t="s">
        <v>34</v>
      </c>
      <c r="P253" s="5"/>
      <c r="Q253" s="5"/>
    </row>
    <row r="254" spans="1:17" ht="50.25" customHeight="1" x14ac:dyDescent="0.25">
      <c r="A254" s="15">
        <v>44</v>
      </c>
      <c r="B254" s="131" t="s">
        <v>138</v>
      </c>
      <c r="C254" s="132"/>
      <c r="D254" s="132"/>
      <c r="E254" s="132"/>
      <c r="F254" s="132"/>
      <c r="G254" s="132"/>
      <c r="H254" s="132"/>
      <c r="I254" s="26">
        <f>H255</f>
        <v>0.81</v>
      </c>
      <c r="J254" s="26">
        <v>585</v>
      </c>
      <c r="K254" s="27" t="s">
        <v>184</v>
      </c>
      <c r="L254" s="26">
        <f>ROUND(J254*I254,2)</f>
        <v>473.85</v>
      </c>
      <c r="M254" s="1" t="s">
        <v>34</v>
      </c>
      <c r="P254" s="6"/>
      <c r="Q254" s="6"/>
    </row>
    <row r="255" spans="1:17" ht="15.75" customHeight="1" x14ac:dyDescent="0.25">
      <c r="A255" s="15"/>
      <c r="B255" s="25"/>
      <c r="C255" s="25">
        <v>3</v>
      </c>
      <c r="D255" s="25">
        <v>1</v>
      </c>
      <c r="E255" s="25">
        <v>0.45</v>
      </c>
      <c r="F255" s="25"/>
      <c r="G255" s="25">
        <v>0.6</v>
      </c>
      <c r="H255" s="25">
        <v>0.81</v>
      </c>
      <c r="I255" s="26"/>
      <c r="J255" s="26"/>
      <c r="K255" s="123"/>
      <c r="L255" s="123"/>
      <c r="M255" s="1" t="s">
        <v>34</v>
      </c>
    </row>
    <row r="256" spans="1:17" ht="54.75" customHeight="1" x14ac:dyDescent="0.25">
      <c r="A256" s="16">
        <v>45</v>
      </c>
      <c r="B256" s="147" t="s">
        <v>141</v>
      </c>
      <c r="C256" s="148"/>
      <c r="D256" s="148"/>
      <c r="E256" s="148"/>
      <c r="F256" s="148"/>
      <c r="G256" s="148"/>
      <c r="H256" s="148"/>
      <c r="I256" s="26">
        <v>450</v>
      </c>
      <c r="J256" s="26">
        <v>12</v>
      </c>
      <c r="K256" s="27" t="s">
        <v>188</v>
      </c>
      <c r="L256" s="26">
        <f>ROUND(J256*I256,2)</f>
        <v>5400</v>
      </c>
      <c r="M256" s="1" t="s">
        <v>34</v>
      </c>
    </row>
    <row r="257" spans="1:13" ht="77.25" customHeight="1" x14ac:dyDescent="0.25">
      <c r="A257" s="23">
        <v>46</v>
      </c>
      <c r="B257" s="147" t="s">
        <v>140</v>
      </c>
      <c r="C257" s="148"/>
      <c r="D257" s="148"/>
      <c r="E257" s="148"/>
      <c r="F257" s="148"/>
      <c r="G257" s="148"/>
      <c r="H257" s="148"/>
      <c r="I257" s="26">
        <v>7</v>
      </c>
      <c r="J257" s="26">
        <v>162</v>
      </c>
      <c r="K257" s="27" t="s">
        <v>188</v>
      </c>
      <c r="L257" s="26">
        <f t="shared" ref="L257:L277" si="13">ROUND(J257*I257,2)</f>
        <v>1134</v>
      </c>
      <c r="M257" s="1" t="s">
        <v>34</v>
      </c>
    </row>
    <row r="258" spans="1:13" ht="48.75" customHeight="1" x14ac:dyDescent="0.25">
      <c r="A258" s="16">
        <v>47</v>
      </c>
      <c r="B258" s="131" t="s">
        <v>139</v>
      </c>
      <c r="C258" s="132"/>
      <c r="D258" s="132"/>
      <c r="E258" s="132"/>
      <c r="F258" s="132"/>
      <c r="G258" s="132"/>
      <c r="H258" s="132"/>
      <c r="I258" s="26">
        <v>3</v>
      </c>
      <c r="J258" s="26">
        <v>187</v>
      </c>
      <c r="K258" s="27" t="s">
        <v>188</v>
      </c>
      <c r="L258" s="26">
        <f t="shared" si="13"/>
        <v>561</v>
      </c>
    </row>
    <row r="259" spans="1:13" ht="61.5" customHeight="1" x14ac:dyDescent="0.25">
      <c r="A259" s="16">
        <v>48</v>
      </c>
      <c r="B259" s="131" t="s">
        <v>142</v>
      </c>
      <c r="C259" s="131"/>
      <c r="D259" s="131"/>
      <c r="E259" s="131"/>
      <c r="F259" s="131"/>
      <c r="G259" s="131"/>
      <c r="H259" s="131"/>
      <c r="I259" s="26">
        <v>3</v>
      </c>
      <c r="J259" s="26">
        <v>127</v>
      </c>
      <c r="K259" s="27" t="s">
        <v>188</v>
      </c>
      <c r="L259" s="26">
        <f t="shared" si="13"/>
        <v>381</v>
      </c>
    </row>
    <row r="260" spans="1:13" ht="23.25" customHeight="1" x14ac:dyDescent="0.25">
      <c r="A260" s="15"/>
      <c r="B260" s="131" t="s">
        <v>143</v>
      </c>
      <c r="C260" s="131"/>
      <c r="D260" s="131"/>
      <c r="E260" s="131"/>
      <c r="F260" s="131"/>
      <c r="G260" s="131"/>
      <c r="H260" s="131"/>
      <c r="I260" s="26"/>
      <c r="J260" s="26"/>
      <c r="K260" s="27"/>
      <c r="L260" s="26"/>
    </row>
    <row r="261" spans="1:13" ht="70.5" customHeight="1" x14ac:dyDescent="0.25">
      <c r="A261" s="16">
        <v>49</v>
      </c>
      <c r="B261" s="131" t="s">
        <v>144</v>
      </c>
      <c r="C261" s="131"/>
      <c r="D261" s="131"/>
      <c r="E261" s="131"/>
      <c r="F261" s="131"/>
      <c r="G261" s="131"/>
      <c r="H261" s="131"/>
      <c r="I261" s="26">
        <v>2</v>
      </c>
      <c r="J261" s="26">
        <v>3104</v>
      </c>
      <c r="K261" s="27" t="s">
        <v>188</v>
      </c>
      <c r="L261" s="26">
        <f t="shared" si="13"/>
        <v>6208</v>
      </c>
    </row>
    <row r="262" spans="1:13" ht="57.75" customHeight="1" x14ac:dyDescent="0.25">
      <c r="A262" s="16">
        <v>50</v>
      </c>
      <c r="B262" s="131" t="s">
        <v>145</v>
      </c>
      <c r="C262" s="131"/>
      <c r="D262" s="131"/>
      <c r="E262" s="131"/>
      <c r="F262" s="131"/>
      <c r="G262" s="131"/>
      <c r="H262" s="131"/>
      <c r="I262" s="26">
        <v>2</v>
      </c>
      <c r="J262" s="26">
        <v>380</v>
      </c>
      <c r="K262" s="27" t="s">
        <v>188</v>
      </c>
      <c r="L262" s="26">
        <f t="shared" si="13"/>
        <v>760</v>
      </c>
    </row>
    <row r="263" spans="1:13" ht="79.5" customHeight="1" x14ac:dyDescent="0.25">
      <c r="A263" s="23">
        <v>51.1</v>
      </c>
      <c r="B263" s="131" t="s">
        <v>146</v>
      </c>
      <c r="C263" s="131"/>
      <c r="D263" s="131"/>
      <c r="E263" s="131"/>
      <c r="F263" s="131"/>
      <c r="G263" s="131"/>
      <c r="H263" s="131"/>
      <c r="I263" s="26">
        <v>2</v>
      </c>
      <c r="J263" s="26">
        <v>945</v>
      </c>
      <c r="K263" s="27" t="s">
        <v>188</v>
      </c>
      <c r="L263" s="26">
        <f t="shared" si="13"/>
        <v>1890</v>
      </c>
    </row>
    <row r="264" spans="1:13" ht="68.25" customHeight="1" x14ac:dyDescent="0.25">
      <c r="A264" s="16">
        <v>52.2</v>
      </c>
      <c r="B264" s="131" t="s">
        <v>147</v>
      </c>
      <c r="C264" s="131"/>
      <c r="D264" s="131"/>
      <c r="E264" s="131"/>
      <c r="F264" s="131"/>
      <c r="G264" s="131"/>
      <c r="H264" s="131"/>
      <c r="I264" s="26">
        <v>2</v>
      </c>
      <c r="J264" s="26">
        <v>881</v>
      </c>
      <c r="K264" s="27" t="s">
        <v>188</v>
      </c>
      <c r="L264" s="26">
        <f t="shared" si="13"/>
        <v>1762</v>
      </c>
    </row>
    <row r="265" spans="1:13" ht="79.5" customHeight="1" x14ac:dyDescent="0.25">
      <c r="A265" s="16">
        <v>53.3</v>
      </c>
      <c r="B265" s="131" t="s">
        <v>148</v>
      </c>
      <c r="C265" s="131"/>
      <c r="D265" s="131"/>
      <c r="E265" s="131"/>
      <c r="F265" s="131"/>
      <c r="G265" s="131"/>
      <c r="H265" s="131"/>
      <c r="I265" s="26">
        <v>2</v>
      </c>
      <c r="J265" s="26">
        <v>1015</v>
      </c>
      <c r="K265" s="27" t="s">
        <v>188</v>
      </c>
      <c r="L265" s="26">
        <f t="shared" si="13"/>
        <v>2030</v>
      </c>
    </row>
    <row r="266" spans="1:13" ht="45.75" customHeight="1" x14ac:dyDescent="0.25">
      <c r="A266" s="16">
        <v>54</v>
      </c>
      <c r="B266" s="131" t="s">
        <v>149</v>
      </c>
      <c r="C266" s="131"/>
      <c r="D266" s="131"/>
      <c r="E266" s="131"/>
      <c r="F266" s="131"/>
      <c r="G266" s="131"/>
      <c r="H266" s="131"/>
      <c r="I266" s="26">
        <v>2</v>
      </c>
      <c r="J266" s="26">
        <v>155</v>
      </c>
      <c r="K266" s="27" t="s">
        <v>188</v>
      </c>
      <c r="L266" s="26">
        <f t="shared" si="13"/>
        <v>310</v>
      </c>
    </row>
    <row r="267" spans="1:13" ht="59.25" customHeight="1" x14ac:dyDescent="0.25">
      <c r="A267" s="16">
        <v>55</v>
      </c>
      <c r="B267" s="131" t="s">
        <v>150</v>
      </c>
      <c r="C267" s="131"/>
      <c r="D267" s="131"/>
      <c r="E267" s="131"/>
      <c r="F267" s="131"/>
      <c r="G267" s="131"/>
      <c r="H267" s="131"/>
      <c r="I267" s="26">
        <v>2</v>
      </c>
      <c r="J267" s="26">
        <v>414</v>
      </c>
      <c r="K267" s="27" t="s">
        <v>188</v>
      </c>
      <c r="L267" s="26">
        <f t="shared" si="13"/>
        <v>828</v>
      </c>
    </row>
    <row r="268" spans="1:13" ht="75.75" customHeight="1" x14ac:dyDescent="0.25">
      <c r="A268" s="23">
        <v>56</v>
      </c>
      <c r="B268" s="131" t="s">
        <v>151</v>
      </c>
      <c r="C268" s="131"/>
      <c r="D268" s="131"/>
      <c r="E268" s="131"/>
      <c r="F268" s="131"/>
      <c r="G268" s="131"/>
      <c r="H268" s="131"/>
      <c r="I268" s="26">
        <v>2</v>
      </c>
      <c r="J268" s="26">
        <v>2208</v>
      </c>
      <c r="K268" s="27" t="s">
        <v>188</v>
      </c>
      <c r="L268" s="26">
        <f t="shared" si="13"/>
        <v>4416</v>
      </c>
    </row>
    <row r="269" spans="1:13" ht="64.5" customHeight="1" x14ac:dyDescent="0.25">
      <c r="A269" s="16">
        <v>57</v>
      </c>
      <c r="B269" s="131" t="s">
        <v>152</v>
      </c>
      <c r="C269" s="131"/>
      <c r="D269" s="131"/>
      <c r="E269" s="131"/>
      <c r="F269" s="131"/>
      <c r="G269" s="131"/>
      <c r="H269" s="131"/>
      <c r="I269" s="26">
        <v>2</v>
      </c>
      <c r="J269" s="26">
        <v>1497</v>
      </c>
      <c r="K269" s="27" t="s">
        <v>188</v>
      </c>
      <c r="L269" s="26">
        <f t="shared" si="13"/>
        <v>2994</v>
      </c>
    </row>
    <row r="270" spans="1:13" ht="75" customHeight="1" x14ac:dyDescent="0.25">
      <c r="A270" s="16">
        <v>58</v>
      </c>
      <c r="B270" s="131" t="s">
        <v>209</v>
      </c>
      <c r="C270" s="131"/>
      <c r="D270" s="131"/>
      <c r="E270" s="131"/>
      <c r="F270" s="131"/>
      <c r="G270" s="131"/>
      <c r="H270" s="131"/>
      <c r="I270" s="26">
        <v>5</v>
      </c>
      <c r="J270" s="26">
        <v>107</v>
      </c>
      <c r="K270" s="27" t="s">
        <v>188</v>
      </c>
      <c r="L270" s="26">
        <f t="shared" si="13"/>
        <v>535</v>
      </c>
    </row>
    <row r="271" spans="1:13" ht="96" customHeight="1" x14ac:dyDescent="0.25">
      <c r="A271" s="16">
        <v>59</v>
      </c>
      <c r="B271" s="177" t="s">
        <v>153</v>
      </c>
      <c r="C271" s="131"/>
      <c r="D271" s="131"/>
      <c r="E271" s="131"/>
      <c r="F271" s="131"/>
      <c r="G271" s="131"/>
      <c r="H271" s="131"/>
      <c r="I271" s="26">
        <v>4</v>
      </c>
      <c r="J271" s="26">
        <v>91</v>
      </c>
      <c r="K271" s="27" t="s">
        <v>188</v>
      </c>
      <c r="L271" s="26">
        <f t="shared" si="13"/>
        <v>364</v>
      </c>
    </row>
    <row r="272" spans="1:13" ht="90.75" customHeight="1" x14ac:dyDescent="0.25">
      <c r="A272" s="16">
        <v>60</v>
      </c>
      <c r="B272" s="131" t="s">
        <v>154</v>
      </c>
      <c r="C272" s="131"/>
      <c r="D272" s="131"/>
      <c r="E272" s="131"/>
      <c r="F272" s="131"/>
      <c r="G272" s="131"/>
      <c r="H272" s="131"/>
      <c r="I272" s="26">
        <v>2</v>
      </c>
      <c r="J272" s="26">
        <v>1251</v>
      </c>
      <c r="K272" s="27" t="s">
        <v>188</v>
      </c>
      <c r="L272" s="26">
        <f t="shared" si="13"/>
        <v>2502</v>
      </c>
    </row>
    <row r="273" spans="1:13" ht="65.25" customHeight="1" x14ac:dyDescent="0.25">
      <c r="A273" s="16">
        <v>61</v>
      </c>
      <c r="B273" s="131" t="s">
        <v>155</v>
      </c>
      <c r="C273" s="131"/>
      <c r="D273" s="131"/>
      <c r="E273" s="131"/>
      <c r="F273" s="131"/>
      <c r="G273" s="131"/>
      <c r="H273" s="131"/>
      <c r="I273" s="26">
        <v>3</v>
      </c>
      <c r="J273" s="26">
        <v>539</v>
      </c>
      <c r="K273" s="27" t="s">
        <v>188</v>
      </c>
      <c r="L273" s="26">
        <f t="shared" si="13"/>
        <v>1617</v>
      </c>
    </row>
    <row r="274" spans="1:13" ht="75.75" customHeight="1" x14ac:dyDescent="0.25">
      <c r="A274" s="16">
        <v>62</v>
      </c>
      <c r="B274" s="131" t="s">
        <v>156</v>
      </c>
      <c r="C274" s="131"/>
      <c r="D274" s="131"/>
      <c r="E274" s="131"/>
      <c r="F274" s="131"/>
      <c r="G274" s="131"/>
      <c r="H274" s="131"/>
      <c r="I274" s="26">
        <v>1</v>
      </c>
      <c r="J274" s="26">
        <v>493</v>
      </c>
      <c r="K274" s="27" t="s">
        <v>188</v>
      </c>
      <c r="L274" s="26">
        <f t="shared" si="13"/>
        <v>493</v>
      </c>
    </row>
    <row r="275" spans="1:13" ht="54" customHeight="1" x14ac:dyDescent="0.25">
      <c r="A275" s="16">
        <v>63</v>
      </c>
      <c r="B275" s="131" t="s">
        <v>157</v>
      </c>
      <c r="C275" s="131"/>
      <c r="D275" s="131"/>
      <c r="E275" s="131"/>
      <c r="F275" s="131"/>
      <c r="G275" s="131"/>
      <c r="H275" s="131"/>
      <c r="I275" s="116">
        <v>5</v>
      </c>
      <c r="J275" s="26">
        <v>815</v>
      </c>
      <c r="K275" s="27" t="s">
        <v>188</v>
      </c>
      <c r="L275" s="26">
        <f t="shared" si="13"/>
        <v>4075</v>
      </c>
      <c r="M275" s="1" t="s">
        <v>34</v>
      </c>
    </row>
    <row r="276" spans="1:13" ht="83.25" customHeight="1" x14ac:dyDescent="0.25">
      <c r="A276" s="16">
        <v>64</v>
      </c>
      <c r="B276" s="131" t="s">
        <v>158</v>
      </c>
      <c r="C276" s="131"/>
      <c r="D276" s="131"/>
      <c r="E276" s="131"/>
      <c r="F276" s="131"/>
      <c r="G276" s="131"/>
      <c r="H276" s="131"/>
      <c r="I276" s="116">
        <v>2</v>
      </c>
      <c r="J276" s="26">
        <v>555</v>
      </c>
      <c r="K276" s="27" t="s">
        <v>188</v>
      </c>
      <c r="L276" s="26">
        <f t="shared" si="13"/>
        <v>1110</v>
      </c>
      <c r="M276" s="1" t="s">
        <v>34</v>
      </c>
    </row>
    <row r="277" spans="1:13" ht="192.75" customHeight="1" x14ac:dyDescent="0.25">
      <c r="A277" s="16">
        <v>65</v>
      </c>
      <c r="B277" s="131" t="s">
        <v>159</v>
      </c>
      <c r="C277" s="131"/>
      <c r="D277" s="131"/>
      <c r="E277" s="131"/>
      <c r="F277" s="131"/>
      <c r="G277" s="131"/>
      <c r="H277" s="131"/>
      <c r="I277" s="26">
        <v>15</v>
      </c>
      <c r="J277" s="26">
        <v>177</v>
      </c>
      <c r="K277" s="27" t="s">
        <v>191</v>
      </c>
      <c r="L277" s="26">
        <f t="shared" si="13"/>
        <v>2655</v>
      </c>
      <c r="M277" s="1" t="s">
        <v>34</v>
      </c>
    </row>
    <row r="278" spans="1:13" ht="52.5" customHeight="1" x14ac:dyDescent="0.25">
      <c r="A278" s="16">
        <v>66</v>
      </c>
      <c r="B278" s="131" t="s">
        <v>160</v>
      </c>
      <c r="C278" s="131"/>
      <c r="D278" s="131"/>
      <c r="E278" s="131"/>
      <c r="F278" s="131"/>
      <c r="G278" s="131"/>
      <c r="H278" s="131"/>
      <c r="I278" s="26">
        <v>10</v>
      </c>
      <c r="J278" s="26">
        <v>101</v>
      </c>
      <c r="K278" s="27" t="s">
        <v>191</v>
      </c>
      <c r="L278" s="26">
        <f t="shared" ref="L278:L280" si="14">ROUND(J278*I278,2)</f>
        <v>1010</v>
      </c>
      <c r="M278" s="1" t="s">
        <v>34</v>
      </c>
    </row>
    <row r="279" spans="1:13" ht="47.25" customHeight="1" x14ac:dyDescent="0.25">
      <c r="A279" s="16">
        <v>67</v>
      </c>
      <c r="B279" s="131" t="s">
        <v>161</v>
      </c>
      <c r="C279" s="131"/>
      <c r="D279" s="131"/>
      <c r="E279" s="131"/>
      <c r="F279" s="131"/>
      <c r="G279" s="131"/>
      <c r="H279" s="131"/>
      <c r="I279" s="26">
        <v>10</v>
      </c>
      <c r="J279" s="26">
        <v>137</v>
      </c>
      <c r="K279" s="27" t="s">
        <v>191</v>
      </c>
      <c r="L279" s="26">
        <f t="shared" si="14"/>
        <v>1370</v>
      </c>
      <c r="M279" s="1" t="s">
        <v>34</v>
      </c>
    </row>
    <row r="280" spans="1:13" ht="63.75" customHeight="1" x14ac:dyDescent="0.25">
      <c r="A280" s="16">
        <v>68</v>
      </c>
      <c r="B280" s="131" t="s">
        <v>162</v>
      </c>
      <c r="C280" s="131"/>
      <c r="D280" s="131"/>
      <c r="E280" s="131"/>
      <c r="F280" s="131"/>
      <c r="G280" s="131"/>
      <c r="H280" s="131"/>
      <c r="I280" s="26">
        <v>2</v>
      </c>
      <c r="J280" s="26">
        <v>1138</v>
      </c>
      <c r="K280" s="27" t="s">
        <v>188</v>
      </c>
      <c r="L280" s="26">
        <f t="shared" si="14"/>
        <v>2276</v>
      </c>
      <c r="M280" s="1" t="s">
        <v>34</v>
      </c>
    </row>
    <row r="281" spans="1:13" ht="83.25" customHeight="1" x14ac:dyDescent="0.25">
      <c r="A281" s="16">
        <v>69</v>
      </c>
      <c r="B281" s="131" t="s">
        <v>163</v>
      </c>
      <c r="C281" s="131"/>
      <c r="D281" s="131"/>
      <c r="E281" s="131"/>
      <c r="F281" s="131"/>
      <c r="G281" s="131"/>
      <c r="H281" s="131"/>
      <c r="I281" s="26">
        <v>2</v>
      </c>
      <c r="J281" s="26">
        <v>5128</v>
      </c>
      <c r="K281" s="27" t="s">
        <v>188</v>
      </c>
      <c r="L281" s="26">
        <f t="shared" ref="L281:L284" si="15">ROUND(J281*I281,2)</f>
        <v>10256</v>
      </c>
      <c r="M281" s="1" t="s">
        <v>34</v>
      </c>
    </row>
    <row r="282" spans="1:13" ht="93" customHeight="1" x14ac:dyDescent="0.25">
      <c r="A282" s="16">
        <v>70</v>
      </c>
      <c r="B282" s="131" t="s">
        <v>164</v>
      </c>
      <c r="C282" s="131"/>
      <c r="D282" s="131"/>
      <c r="E282" s="131"/>
      <c r="F282" s="131"/>
      <c r="G282" s="131"/>
      <c r="H282" s="131"/>
      <c r="I282" s="26">
        <v>2</v>
      </c>
      <c r="J282" s="26">
        <v>96</v>
      </c>
      <c r="K282" s="27" t="s">
        <v>188</v>
      </c>
      <c r="L282" s="26">
        <f t="shared" si="15"/>
        <v>192</v>
      </c>
      <c r="M282" s="1" t="s">
        <v>34</v>
      </c>
    </row>
    <row r="283" spans="1:13" ht="58.5" customHeight="1" x14ac:dyDescent="0.25">
      <c r="A283" s="16">
        <v>71</v>
      </c>
      <c r="B283" s="131" t="s">
        <v>165</v>
      </c>
      <c r="C283" s="131"/>
      <c r="D283" s="131"/>
      <c r="E283" s="131"/>
      <c r="F283" s="131"/>
      <c r="G283" s="131"/>
      <c r="H283" s="131"/>
      <c r="I283" s="26">
        <v>6</v>
      </c>
      <c r="J283" s="26">
        <v>19</v>
      </c>
      <c r="K283" s="27" t="s">
        <v>188</v>
      </c>
      <c r="L283" s="26">
        <f t="shared" si="15"/>
        <v>114</v>
      </c>
      <c r="M283" s="1" t="s">
        <v>34</v>
      </c>
    </row>
    <row r="284" spans="1:13" ht="26.25" customHeight="1" x14ac:dyDescent="0.25">
      <c r="A284" s="16">
        <v>72</v>
      </c>
      <c r="B284" s="131" t="s">
        <v>166</v>
      </c>
      <c r="C284" s="131"/>
      <c r="D284" s="131"/>
      <c r="E284" s="131"/>
      <c r="F284" s="131"/>
      <c r="G284" s="131"/>
      <c r="H284" s="131"/>
      <c r="I284" s="26">
        <v>30</v>
      </c>
      <c r="J284" s="26">
        <v>292</v>
      </c>
      <c r="K284" s="27" t="s">
        <v>191</v>
      </c>
      <c r="L284" s="26">
        <f t="shared" si="15"/>
        <v>8760</v>
      </c>
      <c r="M284" s="1" t="s">
        <v>34</v>
      </c>
    </row>
    <row r="285" spans="1:13" ht="51" customHeight="1" x14ac:dyDescent="0.25">
      <c r="A285" s="16">
        <v>73</v>
      </c>
      <c r="B285" s="147" t="s">
        <v>167</v>
      </c>
      <c r="C285" s="147"/>
      <c r="D285" s="147"/>
      <c r="E285" s="147"/>
      <c r="F285" s="147"/>
      <c r="G285" s="147"/>
      <c r="H285" s="147"/>
      <c r="I285" s="26">
        <v>8</v>
      </c>
      <c r="J285" s="26">
        <v>85</v>
      </c>
      <c r="K285" s="27" t="s">
        <v>188</v>
      </c>
      <c r="L285" s="26">
        <f t="shared" ref="L285:L314" si="16">ROUND(J285*I285,2)</f>
        <v>680</v>
      </c>
      <c r="M285" s="1" t="s">
        <v>34</v>
      </c>
    </row>
    <row r="286" spans="1:13" ht="32.25" customHeight="1" x14ac:dyDescent="0.25">
      <c r="A286" s="16">
        <v>74</v>
      </c>
      <c r="B286" s="131" t="s">
        <v>23</v>
      </c>
      <c r="C286" s="131"/>
      <c r="D286" s="131"/>
      <c r="E286" s="131"/>
      <c r="F286" s="131"/>
      <c r="G286" s="131"/>
      <c r="H286" s="131"/>
      <c r="I286" s="26">
        <v>12</v>
      </c>
      <c r="J286" s="26">
        <v>85</v>
      </c>
      <c r="K286" s="27" t="s">
        <v>188</v>
      </c>
      <c r="L286" s="26">
        <f t="shared" si="16"/>
        <v>1020</v>
      </c>
      <c r="M286" s="1" t="s">
        <v>34</v>
      </c>
    </row>
    <row r="287" spans="1:13" ht="25.5" customHeight="1" x14ac:dyDescent="0.25">
      <c r="A287" s="16">
        <v>75</v>
      </c>
      <c r="B287" s="131" t="s">
        <v>168</v>
      </c>
      <c r="C287" s="131"/>
      <c r="D287" s="131"/>
      <c r="E287" s="131"/>
      <c r="F287" s="131"/>
      <c r="G287" s="131"/>
      <c r="H287" s="131"/>
      <c r="I287" s="26">
        <v>10</v>
      </c>
      <c r="J287" s="26">
        <v>195</v>
      </c>
      <c r="K287" s="27" t="s">
        <v>188</v>
      </c>
      <c r="L287" s="26">
        <f t="shared" si="16"/>
        <v>1950</v>
      </c>
      <c r="M287" s="1" t="s">
        <v>34</v>
      </c>
    </row>
    <row r="288" spans="1:13" ht="34.5" customHeight="1" x14ac:dyDescent="0.25">
      <c r="A288" s="16">
        <v>76</v>
      </c>
      <c r="B288" s="131" t="s">
        <v>169</v>
      </c>
      <c r="C288" s="131"/>
      <c r="D288" s="131"/>
      <c r="E288" s="131"/>
      <c r="F288" s="131"/>
      <c r="G288" s="131"/>
      <c r="H288" s="131"/>
      <c r="I288" s="26">
        <v>10</v>
      </c>
      <c r="J288" s="26">
        <v>89</v>
      </c>
      <c r="K288" s="27" t="s">
        <v>188</v>
      </c>
      <c r="L288" s="26">
        <f t="shared" si="16"/>
        <v>890</v>
      </c>
      <c r="M288" s="1" t="s">
        <v>34</v>
      </c>
    </row>
    <row r="289" spans="1:13" ht="24" customHeight="1" x14ac:dyDescent="0.25">
      <c r="A289" s="16">
        <v>77</v>
      </c>
      <c r="B289" s="131" t="s">
        <v>24</v>
      </c>
      <c r="C289" s="131"/>
      <c r="D289" s="131"/>
      <c r="E289" s="131"/>
      <c r="F289" s="131"/>
      <c r="G289" s="131"/>
      <c r="H289" s="131"/>
      <c r="I289" s="26">
        <v>7</v>
      </c>
      <c r="J289" s="26">
        <v>147</v>
      </c>
      <c r="K289" s="27" t="s">
        <v>188</v>
      </c>
      <c r="L289" s="26">
        <f t="shared" si="16"/>
        <v>1029</v>
      </c>
      <c r="M289" s="1" t="s">
        <v>34</v>
      </c>
    </row>
    <row r="290" spans="1:13" ht="30.75" customHeight="1" x14ac:dyDescent="0.25">
      <c r="A290" s="16">
        <v>78</v>
      </c>
      <c r="B290" s="131" t="s">
        <v>25</v>
      </c>
      <c r="C290" s="131"/>
      <c r="D290" s="131"/>
      <c r="E290" s="131"/>
      <c r="F290" s="131"/>
      <c r="G290" s="131"/>
      <c r="H290" s="131"/>
      <c r="I290" s="26">
        <v>20</v>
      </c>
      <c r="J290" s="26">
        <v>21</v>
      </c>
      <c r="K290" s="27" t="s">
        <v>188</v>
      </c>
      <c r="L290" s="26">
        <f t="shared" si="16"/>
        <v>420</v>
      </c>
      <c r="M290" s="1" t="s">
        <v>34</v>
      </c>
    </row>
    <row r="291" spans="1:13" ht="25.5" customHeight="1" x14ac:dyDescent="0.25">
      <c r="A291" s="16">
        <v>79</v>
      </c>
      <c r="B291" s="131" t="s">
        <v>170</v>
      </c>
      <c r="C291" s="131"/>
      <c r="D291" s="131"/>
      <c r="E291" s="131"/>
      <c r="F291" s="131"/>
      <c r="G291" s="131"/>
      <c r="H291" s="131"/>
      <c r="I291" s="26">
        <v>4</v>
      </c>
      <c r="J291" s="26">
        <v>142</v>
      </c>
      <c r="K291" s="27" t="s">
        <v>188</v>
      </c>
      <c r="L291" s="26">
        <f t="shared" si="16"/>
        <v>568</v>
      </c>
      <c r="M291" s="1" t="s">
        <v>34</v>
      </c>
    </row>
    <row r="292" spans="1:13" ht="28.5" customHeight="1" x14ac:dyDescent="0.25">
      <c r="A292" s="16">
        <v>80</v>
      </c>
      <c r="B292" s="131" t="s">
        <v>171</v>
      </c>
      <c r="C292" s="131"/>
      <c r="D292" s="131"/>
      <c r="E292" s="131"/>
      <c r="F292" s="131"/>
      <c r="G292" s="131"/>
      <c r="H292" s="131"/>
      <c r="I292" s="26">
        <v>7</v>
      </c>
      <c r="J292" s="26">
        <v>144</v>
      </c>
      <c r="K292" s="27" t="s">
        <v>188</v>
      </c>
      <c r="L292" s="26">
        <f t="shared" si="16"/>
        <v>1008</v>
      </c>
      <c r="M292" s="1" t="s">
        <v>34</v>
      </c>
    </row>
    <row r="293" spans="1:13" ht="33.75" customHeight="1" x14ac:dyDescent="0.25">
      <c r="A293" s="16">
        <v>81</v>
      </c>
      <c r="B293" s="132" t="s">
        <v>172</v>
      </c>
      <c r="C293" s="132"/>
      <c r="D293" s="132"/>
      <c r="E293" s="132"/>
      <c r="F293" s="132"/>
      <c r="G293" s="132"/>
      <c r="H293" s="132"/>
      <c r="I293" s="26">
        <v>15</v>
      </c>
      <c r="J293" s="26">
        <v>17</v>
      </c>
      <c r="K293" s="27" t="s">
        <v>188</v>
      </c>
      <c r="L293" s="26">
        <f t="shared" si="16"/>
        <v>255</v>
      </c>
      <c r="M293" s="1" t="s">
        <v>34</v>
      </c>
    </row>
    <row r="294" spans="1:13" ht="38.25" customHeight="1" x14ac:dyDescent="0.25">
      <c r="A294" s="16">
        <v>82</v>
      </c>
      <c r="B294" s="132" t="s">
        <v>26</v>
      </c>
      <c r="C294" s="132"/>
      <c r="D294" s="132"/>
      <c r="E294" s="132"/>
      <c r="F294" s="132"/>
      <c r="G294" s="132"/>
      <c r="H294" s="132"/>
      <c r="I294" s="26">
        <v>1</v>
      </c>
      <c r="J294" s="26">
        <v>187</v>
      </c>
      <c r="K294" s="27" t="s">
        <v>192</v>
      </c>
      <c r="L294" s="26">
        <f t="shared" si="16"/>
        <v>187</v>
      </c>
      <c r="M294" s="1" t="s">
        <v>34</v>
      </c>
    </row>
    <row r="295" spans="1:13" ht="39" customHeight="1" x14ac:dyDescent="0.25">
      <c r="A295" s="16">
        <v>83</v>
      </c>
      <c r="B295" s="132" t="s">
        <v>27</v>
      </c>
      <c r="C295" s="132"/>
      <c r="D295" s="132"/>
      <c r="E295" s="132"/>
      <c r="F295" s="132"/>
      <c r="G295" s="132"/>
      <c r="H295" s="132"/>
      <c r="I295" s="26">
        <v>1</v>
      </c>
      <c r="J295" s="26">
        <v>103</v>
      </c>
      <c r="K295" s="27" t="s">
        <v>193</v>
      </c>
      <c r="L295" s="26">
        <f t="shared" si="16"/>
        <v>103</v>
      </c>
      <c r="M295" s="1" t="s">
        <v>34</v>
      </c>
    </row>
    <row r="296" spans="1:13" ht="69.75" customHeight="1" x14ac:dyDescent="0.25">
      <c r="A296" s="16">
        <v>84</v>
      </c>
      <c r="B296" s="131" t="s">
        <v>173</v>
      </c>
      <c r="C296" s="132"/>
      <c r="D296" s="132"/>
      <c r="E296" s="132"/>
      <c r="F296" s="132"/>
      <c r="G296" s="132"/>
      <c r="H296" s="132"/>
      <c r="I296" s="26">
        <v>25</v>
      </c>
      <c r="J296" s="26">
        <v>84</v>
      </c>
      <c r="K296" s="27" t="s">
        <v>191</v>
      </c>
      <c r="L296" s="26">
        <f t="shared" si="16"/>
        <v>2100</v>
      </c>
      <c r="M296" s="1" t="s">
        <v>34</v>
      </c>
    </row>
    <row r="297" spans="1:13" ht="120.75" customHeight="1" x14ac:dyDescent="0.25">
      <c r="A297" s="16">
        <v>85</v>
      </c>
      <c r="B297" s="131" t="s">
        <v>174</v>
      </c>
      <c r="C297" s="132"/>
      <c r="D297" s="132"/>
      <c r="E297" s="132"/>
      <c r="F297" s="132"/>
      <c r="G297" s="132"/>
      <c r="H297" s="132"/>
      <c r="I297" s="26">
        <v>30</v>
      </c>
      <c r="J297" s="26">
        <v>188</v>
      </c>
      <c r="K297" s="27" t="s">
        <v>191</v>
      </c>
      <c r="L297" s="26">
        <f t="shared" si="16"/>
        <v>5640</v>
      </c>
      <c r="M297" s="1" t="s">
        <v>34</v>
      </c>
    </row>
    <row r="298" spans="1:13" ht="36" customHeight="1" x14ac:dyDescent="0.25">
      <c r="A298" s="16">
        <v>86</v>
      </c>
      <c r="B298" s="132" t="s">
        <v>175</v>
      </c>
      <c r="C298" s="132"/>
      <c r="D298" s="132"/>
      <c r="E298" s="132"/>
      <c r="F298" s="132"/>
      <c r="G298" s="132"/>
      <c r="H298" s="132"/>
      <c r="I298" s="26">
        <v>6</v>
      </c>
      <c r="J298" s="26">
        <v>95</v>
      </c>
      <c r="K298" s="27" t="s">
        <v>191</v>
      </c>
      <c r="L298" s="26">
        <f t="shared" si="16"/>
        <v>570</v>
      </c>
      <c r="M298" s="1" t="s">
        <v>34</v>
      </c>
    </row>
    <row r="299" spans="1:13" ht="42.75" customHeight="1" x14ac:dyDescent="0.25">
      <c r="A299" s="16">
        <v>87</v>
      </c>
      <c r="B299" s="132" t="s">
        <v>176</v>
      </c>
      <c r="C299" s="132"/>
      <c r="D299" s="132"/>
      <c r="E299" s="132"/>
      <c r="F299" s="132"/>
      <c r="G299" s="132"/>
      <c r="H299" s="132"/>
      <c r="I299" s="26">
        <v>2</v>
      </c>
      <c r="J299" s="26">
        <v>78</v>
      </c>
      <c r="K299" s="27" t="s">
        <v>191</v>
      </c>
      <c r="L299" s="26">
        <f t="shared" si="16"/>
        <v>156</v>
      </c>
      <c r="M299" s="1" t="s">
        <v>34</v>
      </c>
    </row>
    <row r="300" spans="1:13" ht="261.75" customHeight="1" x14ac:dyDescent="0.25">
      <c r="A300" s="16">
        <v>88</v>
      </c>
      <c r="B300" s="131" t="s">
        <v>177</v>
      </c>
      <c r="C300" s="132"/>
      <c r="D300" s="132"/>
      <c r="E300" s="132"/>
      <c r="F300" s="132"/>
      <c r="G300" s="132"/>
      <c r="H300" s="132"/>
      <c r="I300" s="26">
        <v>3</v>
      </c>
      <c r="J300" s="26">
        <v>6471</v>
      </c>
      <c r="K300" s="27" t="s">
        <v>188</v>
      </c>
      <c r="L300" s="26">
        <f t="shared" si="16"/>
        <v>19413</v>
      </c>
      <c r="M300" s="1" t="s">
        <v>34</v>
      </c>
    </row>
    <row r="301" spans="1:13" ht="277.5" customHeight="1" x14ac:dyDescent="0.25">
      <c r="A301" s="16">
        <v>89</v>
      </c>
      <c r="B301" s="131" t="s">
        <v>178</v>
      </c>
      <c r="C301" s="132"/>
      <c r="D301" s="132"/>
      <c r="E301" s="132"/>
      <c r="F301" s="132"/>
      <c r="G301" s="132"/>
      <c r="H301" s="132"/>
      <c r="I301" s="26">
        <v>1</v>
      </c>
      <c r="J301" s="26">
        <v>82373</v>
      </c>
      <c r="K301" s="27" t="s">
        <v>188</v>
      </c>
      <c r="L301" s="26">
        <f t="shared" si="16"/>
        <v>82373</v>
      </c>
      <c r="M301" s="1" t="s">
        <v>34</v>
      </c>
    </row>
    <row r="302" spans="1:13" ht="231.75" customHeight="1" x14ac:dyDescent="0.25">
      <c r="A302" s="16">
        <v>90</v>
      </c>
      <c r="B302" s="131" t="s">
        <v>179</v>
      </c>
      <c r="C302" s="132"/>
      <c r="D302" s="132"/>
      <c r="E302" s="132"/>
      <c r="F302" s="132"/>
      <c r="G302" s="132"/>
      <c r="H302" s="132"/>
      <c r="I302" s="26">
        <v>1</v>
      </c>
      <c r="J302" s="26">
        <v>15431</v>
      </c>
      <c r="K302" s="27" t="s">
        <v>188</v>
      </c>
      <c r="L302" s="26">
        <f t="shared" si="16"/>
        <v>15431</v>
      </c>
      <c r="M302" s="1" t="s">
        <v>34</v>
      </c>
    </row>
    <row r="303" spans="1:13" ht="78" customHeight="1" x14ac:dyDescent="0.25">
      <c r="A303" s="16">
        <v>91</v>
      </c>
      <c r="B303" s="131" t="s">
        <v>180</v>
      </c>
      <c r="C303" s="132"/>
      <c r="D303" s="132"/>
      <c r="E303" s="132"/>
      <c r="F303" s="132"/>
      <c r="G303" s="132"/>
      <c r="H303" s="132"/>
      <c r="I303" s="26">
        <v>2</v>
      </c>
      <c r="J303" s="26">
        <v>430</v>
      </c>
      <c r="K303" s="27" t="s">
        <v>188</v>
      </c>
      <c r="L303" s="26">
        <f t="shared" si="16"/>
        <v>860</v>
      </c>
      <c r="M303" s="1" t="s">
        <v>34</v>
      </c>
    </row>
    <row r="304" spans="1:13" ht="55.5" customHeight="1" x14ac:dyDescent="0.25">
      <c r="A304" s="15">
        <v>92</v>
      </c>
      <c r="B304" s="131" t="s">
        <v>181</v>
      </c>
      <c r="C304" s="132"/>
      <c r="D304" s="132"/>
      <c r="E304" s="132"/>
      <c r="F304" s="132"/>
      <c r="G304" s="132"/>
      <c r="H304" s="132"/>
      <c r="I304" s="26">
        <v>2</v>
      </c>
      <c r="J304" s="26">
        <v>484</v>
      </c>
      <c r="K304" s="27" t="s">
        <v>188</v>
      </c>
      <c r="L304" s="26">
        <f t="shared" si="16"/>
        <v>968</v>
      </c>
      <c r="M304" s="1" t="s">
        <v>34</v>
      </c>
    </row>
    <row r="305" spans="1:17" ht="52.5" customHeight="1" x14ac:dyDescent="0.25">
      <c r="A305" s="15">
        <v>93</v>
      </c>
      <c r="B305" s="131" t="s">
        <v>182</v>
      </c>
      <c r="C305" s="132"/>
      <c r="D305" s="132"/>
      <c r="E305" s="132"/>
      <c r="F305" s="132"/>
      <c r="G305" s="132"/>
      <c r="H305" s="132"/>
      <c r="I305" s="26">
        <v>2</v>
      </c>
      <c r="J305" s="26">
        <v>58</v>
      </c>
      <c r="K305" s="27" t="s">
        <v>188</v>
      </c>
      <c r="L305" s="26">
        <f t="shared" si="16"/>
        <v>116</v>
      </c>
      <c r="M305" s="1" t="s">
        <v>34</v>
      </c>
    </row>
    <row r="306" spans="1:17" ht="0.75" customHeight="1" x14ac:dyDescent="0.25">
      <c r="A306" s="15"/>
      <c r="B306" s="120"/>
      <c r="C306" s="25"/>
      <c r="D306" s="25"/>
      <c r="E306" s="25"/>
      <c r="F306" s="25"/>
      <c r="G306" s="25"/>
      <c r="H306" s="25"/>
      <c r="I306" s="26"/>
      <c r="J306" s="26"/>
      <c r="K306" s="27"/>
      <c r="L306" s="26"/>
    </row>
    <row r="307" spans="1:17" ht="52.5" hidden="1" customHeight="1" x14ac:dyDescent="0.25">
      <c r="A307" s="15"/>
      <c r="B307" s="120"/>
      <c r="C307" s="25"/>
      <c r="D307" s="25"/>
      <c r="E307" s="25"/>
      <c r="F307" s="25"/>
      <c r="G307" s="25"/>
      <c r="H307" s="25"/>
      <c r="I307" s="26"/>
      <c r="J307" s="26"/>
      <c r="K307" s="27"/>
      <c r="L307" s="26"/>
    </row>
    <row r="308" spans="1:17" ht="49.5" hidden="1" customHeight="1" x14ac:dyDescent="0.25">
      <c r="A308" s="15"/>
      <c r="B308" s="120"/>
      <c r="C308" s="25"/>
      <c r="D308" s="25"/>
      <c r="E308" s="25"/>
      <c r="F308" s="25"/>
      <c r="G308" s="25"/>
      <c r="H308" s="25"/>
      <c r="I308" s="26"/>
      <c r="J308" s="26"/>
      <c r="K308" s="27"/>
      <c r="L308" s="26"/>
    </row>
    <row r="309" spans="1:17" ht="52.5" hidden="1" customHeight="1" x14ac:dyDescent="0.25">
      <c r="A309" s="15"/>
      <c r="B309" s="120"/>
      <c r="C309" s="25"/>
      <c r="D309" s="25"/>
      <c r="E309" s="25"/>
      <c r="F309" s="25"/>
      <c r="G309" s="25"/>
      <c r="H309" s="25"/>
      <c r="I309" s="26"/>
      <c r="J309" s="26"/>
      <c r="K309" s="27"/>
      <c r="L309" s="26"/>
    </row>
    <row r="310" spans="1:17" ht="52.5" hidden="1" customHeight="1" x14ac:dyDescent="0.25">
      <c r="A310" s="15"/>
      <c r="B310" s="120"/>
      <c r="C310" s="25"/>
      <c r="D310" s="25"/>
      <c r="E310" s="25"/>
      <c r="F310" s="25"/>
      <c r="G310" s="25"/>
      <c r="H310" s="25"/>
      <c r="I310" s="26"/>
      <c r="J310" s="26"/>
      <c r="K310" s="27"/>
      <c r="L310" s="26"/>
    </row>
    <row r="311" spans="1:17" ht="52.5" hidden="1" customHeight="1" x14ac:dyDescent="0.25">
      <c r="A311" s="15"/>
      <c r="B311" s="120"/>
      <c r="C311" s="25"/>
      <c r="D311" s="25"/>
      <c r="E311" s="25"/>
      <c r="F311" s="25"/>
      <c r="G311" s="25"/>
      <c r="H311" s="25"/>
      <c r="I311" s="26"/>
      <c r="J311" s="26"/>
      <c r="K311" s="27"/>
      <c r="L311" s="26"/>
    </row>
    <row r="312" spans="1:17" ht="52.5" hidden="1" customHeight="1" x14ac:dyDescent="0.25">
      <c r="A312" s="15"/>
      <c r="B312" s="120"/>
      <c r="C312" s="25"/>
      <c r="D312" s="25"/>
      <c r="E312" s="25"/>
      <c r="F312" s="25"/>
      <c r="G312" s="25"/>
      <c r="H312" s="25"/>
      <c r="I312" s="26"/>
      <c r="J312" s="26"/>
      <c r="K312" s="27"/>
      <c r="L312" s="26"/>
    </row>
    <row r="313" spans="1:17" ht="52.5" hidden="1" customHeight="1" x14ac:dyDescent="0.25">
      <c r="A313" s="15"/>
      <c r="B313" s="120"/>
      <c r="C313" s="25"/>
      <c r="D313" s="25"/>
      <c r="E313" s="25"/>
      <c r="F313" s="25"/>
      <c r="G313" s="25"/>
      <c r="H313" s="25"/>
      <c r="I313" s="26"/>
      <c r="J313" s="26"/>
      <c r="K313" s="27"/>
      <c r="L313" s="26"/>
    </row>
    <row r="314" spans="1:17" ht="70.5" customHeight="1" x14ac:dyDescent="0.25">
      <c r="A314" s="15">
        <v>94</v>
      </c>
      <c r="B314" s="131" t="s">
        <v>183</v>
      </c>
      <c r="C314" s="132"/>
      <c r="D314" s="132"/>
      <c r="E314" s="132"/>
      <c r="F314" s="132"/>
      <c r="G314" s="132"/>
      <c r="H314" s="132"/>
      <c r="I314" s="26">
        <v>2</v>
      </c>
      <c r="J314" s="26">
        <v>341</v>
      </c>
      <c r="K314" s="27" t="s">
        <v>188</v>
      </c>
      <c r="L314" s="26">
        <f t="shared" si="16"/>
        <v>682</v>
      </c>
      <c r="M314" s="1" t="s">
        <v>34</v>
      </c>
    </row>
    <row r="315" spans="1:17" ht="15.75" customHeight="1" x14ac:dyDescent="0.25">
      <c r="A315" s="2"/>
      <c r="B315" s="127" t="s">
        <v>197</v>
      </c>
      <c r="C315" s="127"/>
      <c r="D315" s="127"/>
      <c r="E315" s="127"/>
      <c r="F315" s="127"/>
      <c r="G315" s="127"/>
      <c r="H315" s="127"/>
      <c r="I315" s="127"/>
      <c r="J315" s="127"/>
      <c r="K315" s="128">
        <f>ROUND(SUM(L6:L314),2)</f>
        <v>557842.88</v>
      </c>
      <c r="L315" s="128"/>
      <c r="M315" s="1" t="s">
        <v>34</v>
      </c>
      <c r="P315" s="5"/>
      <c r="Q315" s="5"/>
    </row>
    <row r="316" spans="1:17" ht="15.75" customHeight="1" x14ac:dyDescent="0.25">
      <c r="A316" s="2"/>
      <c r="B316" s="130" t="s">
        <v>16</v>
      </c>
      <c r="C316" s="130"/>
      <c r="D316" s="130"/>
      <c r="E316" s="130"/>
      <c r="F316" s="130"/>
      <c r="G316" s="130"/>
      <c r="H316" s="130"/>
      <c r="I316" s="130"/>
      <c r="J316" s="118">
        <v>0.09</v>
      </c>
      <c r="K316" s="129">
        <f>ROUND(J316*K315,2)</f>
        <v>50205.86</v>
      </c>
      <c r="L316" s="129"/>
      <c r="M316" s="1" t="s">
        <v>34</v>
      </c>
      <c r="P316" s="6"/>
      <c r="Q316" s="6"/>
    </row>
    <row r="317" spans="1:17" ht="15.75" customHeight="1" x14ac:dyDescent="0.25">
      <c r="A317" s="2"/>
      <c r="B317" s="130" t="s">
        <v>17</v>
      </c>
      <c r="C317" s="130"/>
      <c r="D317" s="130"/>
      <c r="E317" s="130"/>
      <c r="F317" s="130"/>
      <c r="G317" s="130"/>
      <c r="H317" s="130"/>
      <c r="I317" s="130"/>
      <c r="J317" s="118">
        <v>0.09</v>
      </c>
      <c r="K317" s="129">
        <f>ROUND(J317*K315,2)</f>
        <v>50205.86</v>
      </c>
      <c r="L317" s="129"/>
      <c r="M317" s="1" t="s">
        <v>34</v>
      </c>
    </row>
    <row r="318" spans="1:17" ht="21" customHeight="1" x14ac:dyDescent="0.25">
      <c r="A318" s="2"/>
      <c r="B318" s="127" t="s">
        <v>198</v>
      </c>
      <c r="C318" s="127"/>
      <c r="D318" s="127"/>
      <c r="E318" s="127"/>
      <c r="F318" s="127"/>
      <c r="G318" s="127"/>
      <c r="H318" s="127"/>
      <c r="I318" s="127"/>
      <c r="J318" s="127"/>
      <c r="K318" s="128">
        <f>ROUND(K317+K316+K315,2)</f>
        <v>658254.6</v>
      </c>
      <c r="L318" s="128"/>
      <c r="M318" s="1" t="s">
        <v>34</v>
      </c>
    </row>
    <row r="319" spans="1:17" ht="23.25" customHeight="1" x14ac:dyDescent="0.25">
      <c r="A319" s="3"/>
      <c r="B319" s="127" t="s">
        <v>18</v>
      </c>
      <c r="C319" s="127"/>
      <c r="D319" s="127"/>
      <c r="E319" s="127"/>
      <c r="F319" s="127"/>
      <c r="G319" s="127"/>
      <c r="H319" s="127"/>
      <c r="I319" s="127"/>
      <c r="J319" s="119">
        <v>0.01</v>
      </c>
      <c r="K319" s="129">
        <f>ROUND(K318*0.01,2)</f>
        <v>6582.55</v>
      </c>
      <c r="L319" s="129"/>
    </row>
    <row r="320" spans="1:17" ht="23.25" customHeight="1" x14ac:dyDescent="0.25">
      <c r="A320" s="3"/>
      <c r="B320" s="127" t="s">
        <v>30</v>
      </c>
      <c r="C320" s="127"/>
      <c r="D320" s="127"/>
      <c r="E320" s="127"/>
      <c r="F320" s="127"/>
      <c r="G320" s="127"/>
      <c r="H320" s="127"/>
      <c r="I320" s="127"/>
      <c r="J320" s="127"/>
      <c r="K320" s="128">
        <f>K319+K318</f>
        <v>664837.15</v>
      </c>
      <c r="L320" s="128"/>
    </row>
    <row r="321" spans="1:12" ht="23.25" customHeight="1" x14ac:dyDescent="0.25">
      <c r="A321" s="3"/>
      <c r="B321" s="127" t="s">
        <v>29</v>
      </c>
      <c r="C321" s="127"/>
      <c r="D321" s="127"/>
      <c r="E321" s="127"/>
      <c r="F321" s="127"/>
      <c r="G321" s="127"/>
      <c r="H321" s="127"/>
      <c r="I321" s="127"/>
      <c r="J321" s="127"/>
      <c r="K321" s="129">
        <f>ROUND(K318*0.03,2)</f>
        <v>19747.64</v>
      </c>
      <c r="L321" s="129"/>
    </row>
    <row r="322" spans="1:12" ht="23.25" customHeight="1" x14ac:dyDescent="0.25">
      <c r="A322" s="3"/>
      <c r="B322" s="127" t="s">
        <v>28</v>
      </c>
      <c r="C322" s="127"/>
      <c r="D322" s="127"/>
      <c r="E322" s="127"/>
      <c r="F322" s="127"/>
      <c r="G322" s="127"/>
      <c r="H322" s="127"/>
      <c r="I322" s="127"/>
      <c r="J322" s="127"/>
      <c r="K322" s="128">
        <f>K319+K318+K321</f>
        <v>684584.79</v>
      </c>
      <c r="L322" s="128"/>
    </row>
    <row r="323" spans="1:12" ht="23.25" customHeight="1" x14ac:dyDescent="0.25">
      <c r="A323" s="3"/>
      <c r="B323" s="127" t="s">
        <v>8</v>
      </c>
      <c r="C323" s="127"/>
      <c r="D323" s="127"/>
      <c r="E323" s="127"/>
      <c r="F323" s="127"/>
      <c r="G323" s="127"/>
      <c r="H323" s="127"/>
      <c r="I323" s="127"/>
      <c r="J323" s="127"/>
      <c r="K323" s="128">
        <f>ROUND(K322,0)</f>
        <v>684585</v>
      </c>
      <c r="L323" s="128"/>
    </row>
  </sheetData>
  <autoFilter ref="A4:M358" xr:uid="{00000000-0009-0000-0000-000000000000}">
    <filterColumn colId="1" showButton="0"/>
    <filterColumn colId="2" showButton="0"/>
    <filterColumn colId="3" showButton="0"/>
    <filterColumn colId="4" showButton="0"/>
    <filterColumn colId="5" showButton="0"/>
    <filterColumn colId="6" showButton="0"/>
  </autoFilter>
  <mergeCells count="139">
    <mergeCell ref="B275:H275"/>
    <mergeCell ref="B276:H276"/>
    <mergeCell ref="B301:H301"/>
    <mergeCell ref="B302:H302"/>
    <mergeCell ref="B303:H303"/>
    <mergeCell ref="B304:H304"/>
    <mergeCell ref="B305:H305"/>
    <mergeCell ref="B314:H314"/>
    <mergeCell ref="B258:H258"/>
    <mergeCell ref="B260:H260"/>
    <mergeCell ref="B261:H261"/>
    <mergeCell ref="B264:H264"/>
    <mergeCell ref="B267:H267"/>
    <mergeCell ref="B268:H268"/>
    <mergeCell ref="B269:H269"/>
    <mergeCell ref="B270:H270"/>
    <mergeCell ref="B271:H271"/>
    <mergeCell ref="B272:H272"/>
    <mergeCell ref="B273:H273"/>
    <mergeCell ref="B274:H274"/>
    <mergeCell ref="B279:H279"/>
    <mergeCell ref="B280:H280"/>
    <mergeCell ref="B281:H281"/>
    <mergeCell ref="B285:H285"/>
    <mergeCell ref="F168:G168"/>
    <mergeCell ref="B170:H170"/>
    <mergeCell ref="I171:I173"/>
    <mergeCell ref="J171:J173"/>
    <mergeCell ref="K171:K173"/>
    <mergeCell ref="L171:L173"/>
    <mergeCell ref="J226:J228"/>
    <mergeCell ref="K226:K228"/>
    <mergeCell ref="L226:L228"/>
    <mergeCell ref="I221:I224"/>
    <mergeCell ref="J221:J224"/>
    <mergeCell ref="K221:K224"/>
    <mergeCell ref="L221:L224"/>
    <mergeCell ref="B225:H225"/>
    <mergeCell ref="B174:H174"/>
    <mergeCell ref="B180:H180"/>
    <mergeCell ref="B182:H182"/>
    <mergeCell ref="B184:H184"/>
    <mergeCell ref="B191:H191"/>
    <mergeCell ref="B192:D192"/>
    <mergeCell ref="B196:B197"/>
    <mergeCell ref="I226:I228"/>
    <mergeCell ref="B107:F107"/>
    <mergeCell ref="A52:A57"/>
    <mergeCell ref="B52:H57"/>
    <mergeCell ref="B105:H105"/>
    <mergeCell ref="B64:H64"/>
    <mergeCell ref="B73:H74"/>
    <mergeCell ref="B76:H76"/>
    <mergeCell ref="B86:H86"/>
    <mergeCell ref="A73:A74"/>
    <mergeCell ref="B256:H256"/>
    <mergeCell ref="B265:H265"/>
    <mergeCell ref="B218:H218"/>
    <mergeCell ref="B259:H259"/>
    <mergeCell ref="B277:H277"/>
    <mergeCell ref="B278:H278"/>
    <mergeCell ref="B178:H178"/>
    <mergeCell ref="B183:H183"/>
    <mergeCell ref="B246:H246"/>
    <mergeCell ref="B201:H201"/>
    <mergeCell ref="B202:H202"/>
    <mergeCell ref="B252:H252"/>
    <mergeCell ref="B233:H233"/>
    <mergeCell ref="B266:H266"/>
    <mergeCell ref="B262:H262"/>
    <mergeCell ref="B263:H263"/>
    <mergeCell ref="B229:H229"/>
    <mergeCell ref="B230:H230"/>
    <mergeCell ref="B244:D244"/>
    <mergeCell ref="F244:G244"/>
    <mergeCell ref="B248:H248"/>
    <mergeCell ref="B250:H250"/>
    <mergeCell ref="B254:H254"/>
    <mergeCell ref="B257:H257"/>
    <mergeCell ref="B12:H12"/>
    <mergeCell ref="B219:H219"/>
    <mergeCell ref="B217:H217"/>
    <mergeCell ref="B220:H220"/>
    <mergeCell ref="B149:H149"/>
    <mergeCell ref="B109:H109"/>
    <mergeCell ref="B181:H181"/>
    <mergeCell ref="A1:L1"/>
    <mergeCell ref="B26:H26"/>
    <mergeCell ref="B130:H130"/>
    <mergeCell ref="B193:H193"/>
    <mergeCell ref="B4:H4"/>
    <mergeCell ref="B176:H176"/>
    <mergeCell ref="B6:H6"/>
    <mergeCell ref="B21:H21"/>
    <mergeCell ref="A2:L2"/>
    <mergeCell ref="B31:H31"/>
    <mergeCell ref="A3:L3"/>
    <mergeCell ref="B121:H121"/>
    <mergeCell ref="B13:D13"/>
    <mergeCell ref="B33:B34"/>
    <mergeCell ref="E33:F33"/>
    <mergeCell ref="B110:H110"/>
    <mergeCell ref="B14:H14"/>
    <mergeCell ref="B283:H283"/>
    <mergeCell ref="B284:H284"/>
    <mergeCell ref="B282:H282"/>
    <mergeCell ref="B286:H286"/>
    <mergeCell ref="B287:H287"/>
    <mergeCell ref="B288:H288"/>
    <mergeCell ref="B289:H289"/>
    <mergeCell ref="B290:H290"/>
    <mergeCell ref="B291:H291"/>
    <mergeCell ref="B292:H292"/>
    <mergeCell ref="B293:H293"/>
    <mergeCell ref="B294:H294"/>
    <mergeCell ref="B295:H295"/>
    <mergeCell ref="B296:H296"/>
    <mergeCell ref="B297:H297"/>
    <mergeCell ref="B298:H298"/>
    <mergeCell ref="B299:H299"/>
    <mergeCell ref="B300:H300"/>
    <mergeCell ref="B320:J320"/>
    <mergeCell ref="K320:L320"/>
    <mergeCell ref="B321:J321"/>
    <mergeCell ref="K321:L321"/>
    <mergeCell ref="B322:J322"/>
    <mergeCell ref="K322:L322"/>
    <mergeCell ref="B323:J323"/>
    <mergeCell ref="K323:L323"/>
    <mergeCell ref="B315:J315"/>
    <mergeCell ref="K315:L315"/>
    <mergeCell ref="B316:I316"/>
    <mergeCell ref="K316:L316"/>
    <mergeCell ref="B317:I317"/>
    <mergeCell ref="K317:L317"/>
    <mergeCell ref="B318:J318"/>
    <mergeCell ref="K318:L318"/>
    <mergeCell ref="B319:I319"/>
    <mergeCell ref="K319:L319"/>
  </mergeCells>
  <dataValidations count="1">
    <dataValidation type="decimal" allowBlank="1" showInputMessage="1" showErrorMessage="1" errorTitle="Invalid Entry" error="Only Numeric Values are allowed. " promptTitle="Estimated Rate" prompt="Please enter the Rate for this item. " sqref="J235:J237 J231:J232 J226" xr:uid="{00000000-0002-0000-0000-000000000000}">
      <formula1>0</formula1>
      <formula2>999999999999999</formula2>
    </dataValidation>
  </dataValidations>
  <pageMargins left="0.45" right="0.45" top="0.25" bottom="0.25" header="0.3" footer="0.3"/>
  <pageSetup paperSize="9" scale="73" orientation="portrait" r:id="rId1"/>
  <rowBreaks count="4" manualBreakCount="4">
    <brk id="30" max="11" man="1"/>
    <brk id="148" max="16383" man="1"/>
    <brk id="190" max="18" man="1"/>
    <brk id="228" max="16383" man="1"/>
  </rowBreaks>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Building Estimate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FALAKATA MUNICIPALITY</cp:lastModifiedBy>
  <cp:lastPrinted>2025-05-20T08:24:02Z</cp:lastPrinted>
  <dcterms:created xsi:type="dcterms:W3CDTF">2020-03-05T05:47:58Z</dcterms:created>
  <dcterms:modified xsi:type="dcterms:W3CDTF">2025-07-14T06:04:03Z</dcterms:modified>
</cp:coreProperties>
</file>