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925"/>
  <workbookPr defaultThemeVersion="124226"/>
  <mc:AlternateContent xmlns:mc="http://schemas.openxmlformats.org/markup-compatibility/2006">
    <mc:Choice Requires="x15">
      <x15ac:absPath xmlns:x15ac="http://schemas.microsoft.com/office/spreadsheetml/2010/11/ac" url="https://d.docs.live.net/57bda5da65734d60/Desktop/ODF^M/CT^0PT (2ND TIME)/JADABPALLI/JADABPALLI HIGH(GIRLS)/"/>
    </mc:Choice>
  </mc:AlternateContent>
  <xr:revisionPtr revIDLastSave="3" documentId="8_{16631A2D-1E62-4B24-AD2C-8A535554BAC0}" xr6:coauthVersionLast="47" xr6:coauthVersionMax="47" xr10:uidLastSave="{B217D725-4AF7-4D4B-B1EF-7E716128E300}"/>
  <bookViews>
    <workbookView xWindow="-120" yWindow="-120" windowWidth="24240" windowHeight="13020" xr2:uid="{00000000-000D-0000-FFFF-FFFF00000000}"/>
  </bookViews>
  <sheets>
    <sheet name="Building Estimate" sheetId="1" r:id="rId1"/>
  </sheets>
  <definedNames>
    <definedName name="_xlnm._FilterDatabase" localSheetId="0" hidden="1">'Building Estimate'!$A$4:$M$358</definedName>
    <definedName name="_xlnm.Print_Area" localSheetId="0">'Building Estimate'!$A$1:$L$273,#REF!</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314" i="1" l="1"/>
  <c r="L305" i="1"/>
  <c r="L304" i="1"/>
  <c r="L303" i="1"/>
  <c r="L302" i="1"/>
  <c r="L301" i="1"/>
  <c r="L300" i="1"/>
  <c r="L299" i="1"/>
  <c r="L298" i="1"/>
  <c r="L297" i="1"/>
  <c r="L296" i="1"/>
  <c r="L295" i="1"/>
  <c r="L294" i="1"/>
  <c r="L293" i="1"/>
  <c r="L292" i="1"/>
  <c r="L291" i="1"/>
  <c r="L290" i="1"/>
  <c r="L289" i="1"/>
  <c r="L288" i="1"/>
  <c r="L284" i="1"/>
  <c r="L287" i="1"/>
  <c r="L286" i="1"/>
  <c r="L285" i="1"/>
  <c r="L283" i="1"/>
  <c r="L282" i="1"/>
  <c r="L281" i="1"/>
  <c r="L280" i="1"/>
  <c r="L279" i="1"/>
  <c r="L278" i="1"/>
  <c r="L277" i="1"/>
  <c r="L276" i="1"/>
  <c r="L275" i="1"/>
  <c r="L274" i="1"/>
  <c r="L273" i="1"/>
  <c r="L272" i="1"/>
  <c r="L271" i="1"/>
  <c r="L270" i="1"/>
  <c r="L269" i="1"/>
  <c r="L268" i="1"/>
  <c r="L267" i="1"/>
  <c r="L266" i="1"/>
  <c r="L265" i="1"/>
  <c r="L264" i="1"/>
  <c r="L263" i="1"/>
  <c r="L262" i="1"/>
  <c r="L261" i="1"/>
  <c r="L259" i="1"/>
  <c r="L258" i="1"/>
  <c r="L257" i="1"/>
  <c r="L256" i="1"/>
  <c r="I254" i="1"/>
  <c r="L254" i="1" s="1"/>
  <c r="I252" i="1"/>
  <c r="L252" i="1" s="1"/>
  <c r="I251" i="1"/>
  <c r="L251" i="1" s="1"/>
  <c r="I249" i="1"/>
  <c r="L249" i="1" s="1"/>
  <c r="I246" i="1"/>
  <c r="L246" i="1" s="1"/>
  <c r="I233" i="1"/>
  <c r="L233" i="1" s="1"/>
  <c r="I230" i="1"/>
  <c r="L230" i="1" s="1"/>
  <c r="I225" i="1"/>
  <c r="L225" i="1" s="1"/>
  <c r="I220" i="1"/>
  <c r="L220" i="1" s="1"/>
  <c r="L219" i="1"/>
  <c r="L218" i="1"/>
  <c r="L217" i="1"/>
  <c r="I202" i="1"/>
  <c r="L202" i="1" s="1"/>
  <c r="L201" i="1"/>
  <c r="I193" i="1"/>
  <c r="L193" i="1" s="1"/>
  <c r="I191" i="1"/>
  <c r="L191" i="1"/>
  <c r="I184" i="1"/>
  <c r="L184" i="1" s="1"/>
  <c r="L183" i="1"/>
  <c r="L182" i="1"/>
  <c r="L181" i="1"/>
  <c r="L180" i="1"/>
  <c r="I178" i="1"/>
  <c r="L178" i="1" s="1"/>
  <c r="I176" i="1"/>
  <c r="L176" i="1" s="1"/>
  <c r="I174" i="1"/>
  <c r="L174" i="1" s="1"/>
  <c r="I170" i="1"/>
  <c r="L170" i="1" s="1"/>
  <c r="I149" i="1"/>
  <c r="L149" i="1" s="1"/>
  <c r="I130" i="1"/>
  <c r="L130" i="1" s="1"/>
  <c r="I121" i="1"/>
  <c r="L121" i="1" s="1"/>
  <c r="I111" i="1"/>
  <c r="L111" i="1" s="1"/>
  <c r="L109" i="1"/>
  <c r="I107" i="1"/>
  <c r="L107" i="1" s="1"/>
  <c r="I105" i="1"/>
  <c r="L105" i="1" s="1"/>
  <c r="I86" i="1"/>
  <c r="L86" i="1" s="1"/>
  <c r="I76" i="1"/>
  <c r="L76" i="1" s="1"/>
  <c r="I73" i="1"/>
  <c r="L73" i="1" s="1"/>
  <c r="I64" i="1"/>
  <c r="L64" i="1" s="1"/>
  <c r="I52" i="1"/>
  <c r="L52" i="1" s="1"/>
  <c r="I229" i="1" l="1"/>
  <c r="L229" i="1" s="1"/>
  <c r="L21" i="1" l="1"/>
  <c r="L14" i="1" l="1"/>
  <c r="L6" i="1"/>
  <c r="I26" i="1" l="1"/>
  <c r="L26" i="1" s="1"/>
  <c r="I31" i="1"/>
  <c r="L31" i="1" s="1"/>
  <c r="L12" i="1"/>
  <c r="K315" i="1" l="1"/>
  <c r="K316" i="1" s="1"/>
  <c r="K317" i="1" l="1"/>
  <c r="K318" i="1" s="1"/>
  <c r="K319" i="1" s="1"/>
  <c r="K321" i="1" l="1"/>
  <c r="K322" i="1" s="1"/>
  <c r="K323" i="1" s="1"/>
  <c r="K320" i="1"/>
</calcChain>
</file>

<file path=xl/sharedStrings.xml><?xml version="1.0" encoding="utf-8"?>
<sst xmlns="http://schemas.openxmlformats.org/spreadsheetml/2006/main" count="467" uniqueCount="211">
  <si>
    <t>Sl. No.</t>
  </si>
  <si>
    <t>Rate</t>
  </si>
  <si>
    <t>Quantity</t>
  </si>
  <si>
    <t>Ammount</t>
  </si>
  <si>
    <t>Unit</t>
  </si>
  <si>
    <t xml:space="preserve"> Item Description &amp; Item No.</t>
  </si>
  <si>
    <t>Cum</t>
  </si>
  <si>
    <t>Sqm</t>
  </si>
  <si>
    <t>Say Rs.</t>
  </si>
  <si>
    <t>Details</t>
  </si>
  <si>
    <t>No.</t>
  </si>
  <si>
    <t>L</t>
  </si>
  <si>
    <t>B</t>
  </si>
  <si>
    <t>H</t>
  </si>
  <si>
    <t>QNTY.</t>
  </si>
  <si>
    <t>Side</t>
  </si>
  <si>
    <t>Add S.G.S.T. @</t>
  </si>
  <si>
    <t>Add C.G.S.T. @</t>
  </si>
  <si>
    <t>Add L.W.C. @</t>
  </si>
  <si>
    <t>Slab</t>
  </si>
  <si>
    <t>Lintel</t>
  </si>
  <si>
    <t>Parapet wall</t>
  </si>
  <si>
    <t>Stair</t>
  </si>
  <si>
    <t>(ii) Plain Tee, (b) 110 mm</t>
  </si>
  <si>
    <t>xi) Door Bend (T.S.), (b) 110 mm</t>
  </si>
  <si>
    <t>xvi) Pipe Clip, (b) 110 mm</t>
  </si>
  <si>
    <t>C)Rubber Lubricant 500 ML</t>
  </si>
  <si>
    <t>D)Solvent Cement 250 ML</t>
  </si>
  <si>
    <t xml:space="preserve">Total payable Amount Including L.W.C. and contengency  </t>
  </si>
  <si>
    <t>Add Contengency @3%</t>
  </si>
  <si>
    <t xml:space="preserve">Total payable Amount Including L.W.C.  </t>
  </si>
  <si>
    <t>Column</t>
  </si>
  <si>
    <t>Tie Beam</t>
  </si>
  <si>
    <t>%Cum</t>
  </si>
  <si>
    <t>gdfdg</t>
  </si>
  <si>
    <t>lll</t>
  </si>
  <si>
    <t>Rate As per PWD Building Works Schedule ( Volume 1) With effect from 01.11.2017</t>
  </si>
  <si>
    <t>2/3 of item no 01</t>
  </si>
  <si>
    <t>Toilet , Urinal</t>
  </si>
  <si>
    <t>Col</t>
  </si>
  <si>
    <t>Floor</t>
  </si>
  <si>
    <t>stair</t>
  </si>
  <si>
    <t>Footing</t>
  </si>
  <si>
    <t>0.5x(1.2x1.2)+(.4x.4)=0.8</t>
  </si>
  <si>
    <t>part beam</t>
  </si>
  <si>
    <t>Col(3-0.25+0.60=3.35)</t>
  </si>
  <si>
    <t>Partition Wall</t>
  </si>
  <si>
    <t>Chazza</t>
  </si>
  <si>
    <t>Roof beam</t>
  </si>
  <si>
    <t>Roof Slab</t>
  </si>
  <si>
    <r>
      <t xml:space="preserve">Tie </t>
    </r>
    <r>
      <rPr>
        <sz val="10"/>
        <color rgb="FF262328"/>
        <rFont val="Times New Roman"/>
        <family val="1"/>
      </rPr>
      <t>beam</t>
    </r>
  </si>
  <si>
    <r>
      <t xml:space="preserve">Part </t>
    </r>
    <r>
      <rPr>
        <sz val="10"/>
        <color rgb="FF3A363D"/>
        <rFont val="Times New Roman"/>
        <family val="1"/>
      </rPr>
      <t>Beam</t>
    </r>
  </si>
  <si>
    <r>
      <t xml:space="preserve">Part </t>
    </r>
    <r>
      <rPr>
        <sz val="10"/>
        <color rgb="FF4B484D"/>
        <rFont val="Times New Roman"/>
        <family val="1"/>
      </rPr>
      <t>Bea</t>
    </r>
    <r>
      <rPr>
        <sz val="10"/>
        <color rgb="FF262328"/>
        <rFont val="Times New Roman"/>
        <family val="1"/>
      </rPr>
      <t>m</t>
    </r>
  </si>
  <si>
    <r>
      <t xml:space="preserve">125 mm brick </t>
    </r>
    <r>
      <rPr>
        <sz val="10"/>
        <color rgb="FF3A363D"/>
        <rFont val="Times New Roman"/>
        <family val="1"/>
      </rPr>
      <t xml:space="preserve">work with </t>
    </r>
    <r>
      <rPr>
        <sz val="10"/>
        <color rgb="FF4B484D"/>
        <rFont val="Times New Roman"/>
        <family val="1"/>
      </rPr>
      <t>1s</t>
    </r>
    <r>
      <rPr>
        <sz val="10"/>
        <color rgb="FF262328"/>
        <rFont val="Times New Roman"/>
        <family val="1"/>
      </rPr>
      <t>t classbrick</t>
    </r>
    <r>
      <rPr>
        <sz val="10"/>
        <color rgb="FF4B484D"/>
        <rFont val="Times New Roman"/>
        <family val="1"/>
      </rPr>
      <t>s i</t>
    </r>
    <r>
      <rPr>
        <sz val="10"/>
        <color rgb="FF262328"/>
        <rFont val="Times New Roman"/>
        <family val="1"/>
      </rPr>
      <t xml:space="preserve">n </t>
    </r>
    <r>
      <rPr>
        <sz val="10"/>
        <color rgb="FF3A363D"/>
        <rFont val="Times New Roman"/>
        <family val="1"/>
      </rPr>
      <t xml:space="preserve">cement </t>
    </r>
    <r>
      <rPr>
        <sz val="10"/>
        <color rgb="FF262328"/>
        <rFont val="Times New Roman"/>
        <family val="1"/>
      </rPr>
      <t xml:space="preserve">morter ( </t>
    </r>
    <r>
      <rPr>
        <sz val="10"/>
        <color rgb="FF3A363D"/>
        <rFont val="Times New Roman"/>
        <family val="1"/>
      </rPr>
      <t xml:space="preserve">1:4) </t>
    </r>
    <r>
      <rPr>
        <sz val="10"/>
        <color rgb="FF262328"/>
        <rFont val="Times New Roman"/>
        <family val="1"/>
      </rPr>
      <t xml:space="preserve">in ground floor. PWD </t>
    </r>
    <r>
      <rPr>
        <sz val="10"/>
        <color rgb="FF4B484D"/>
        <rFont val="Times New Roman"/>
        <family val="1"/>
      </rPr>
      <t>Bu</t>
    </r>
    <r>
      <rPr>
        <sz val="10"/>
        <color rgb="FF262328"/>
        <rFont val="Times New Roman"/>
        <family val="1"/>
      </rPr>
      <t xml:space="preserve">ilding Works schedule, Page </t>
    </r>
    <r>
      <rPr>
        <sz val="10"/>
        <color rgb="FF4B484D"/>
        <rFont val="Times New Roman"/>
        <family val="1"/>
      </rPr>
      <t>-1</t>
    </r>
    <r>
      <rPr>
        <sz val="10"/>
        <color rgb="FF262328"/>
        <rFont val="Times New Roman"/>
        <family val="1"/>
      </rPr>
      <t>6, ltem-16,cori page -3</t>
    </r>
    <r>
      <rPr>
        <sz val="10"/>
        <color rgb="FF4B484D"/>
        <rFont val="Times New Roman"/>
        <family val="1"/>
      </rPr>
      <t xml:space="preserve">, </t>
    </r>
    <r>
      <rPr>
        <sz val="10"/>
        <color rgb="FF3A363D"/>
        <rFont val="Times New Roman"/>
        <family val="1"/>
      </rPr>
      <t xml:space="preserve">date </t>
    </r>
    <r>
      <rPr>
        <sz val="10"/>
        <color rgb="FF262328"/>
        <rFont val="Times New Roman"/>
        <family val="1"/>
      </rPr>
      <t>-04</t>
    </r>
    <r>
      <rPr>
        <sz val="10"/>
        <color rgb="FF4B484D"/>
        <rFont val="Times New Roman"/>
        <family val="1"/>
      </rPr>
      <t>.</t>
    </r>
    <r>
      <rPr>
        <sz val="10"/>
        <color rgb="FF262328"/>
        <rFont val="Times New Roman"/>
        <family val="1"/>
      </rPr>
      <t>06.2018 (Rate Ana</t>
    </r>
    <r>
      <rPr>
        <sz val="10"/>
        <color rgb="FF4B484D"/>
        <rFont val="Times New Roman"/>
        <family val="1"/>
      </rPr>
      <t>lys</t>
    </r>
    <r>
      <rPr>
        <sz val="10"/>
        <color rgb="FF262328"/>
        <rFont val="Times New Roman"/>
        <family val="1"/>
      </rPr>
      <t>i</t>
    </r>
    <r>
      <rPr>
        <sz val="10"/>
        <color rgb="FF4B484D"/>
        <rFont val="Times New Roman"/>
        <family val="1"/>
      </rPr>
      <t>s)</t>
    </r>
  </si>
  <si>
    <r>
      <t xml:space="preserve">Partition </t>
    </r>
    <r>
      <rPr>
        <sz val="10"/>
        <color rgb="FF262328"/>
        <rFont val="Times New Roman"/>
        <family val="1"/>
      </rPr>
      <t>wall(3-</t>
    </r>
    <r>
      <rPr>
        <sz val="10"/>
        <color rgb="FF4B484D"/>
        <rFont val="Times New Roman"/>
        <family val="1"/>
      </rPr>
      <t>.</t>
    </r>
    <r>
      <rPr>
        <sz val="10"/>
        <color rgb="FF262328"/>
        <rFont val="Times New Roman"/>
        <family val="1"/>
      </rPr>
      <t>125</t>
    </r>
    <r>
      <rPr>
        <sz val="10"/>
        <color rgb="FF4B484D"/>
        <rFont val="Times New Roman"/>
        <family val="1"/>
      </rPr>
      <t>-</t>
    </r>
    <r>
      <rPr>
        <sz val="10"/>
        <color rgb="FF262328"/>
        <rFont val="Times New Roman"/>
        <family val="1"/>
      </rPr>
      <t>.2=2</t>
    </r>
    <r>
      <rPr>
        <sz val="10"/>
        <color rgb="FF4B484D"/>
        <rFont val="Times New Roman"/>
        <family val="1"/>
      </rPr>
      <t>.</t>
    </r>
    <r>
      <rPr>
        <sz val="10"/>
        <color rgb="FF262328"/>
        <rFont val="Times New Roman"/>
        <family val="1"/>
      </rPr>
      <t>68l</t>
    </r>
  </si>
  <si>
    <r>
      <t>P</t>
    </r>
    <r>
      <rPr>
        <sz val="10"/>
        <color rgb="FF3A363D"/>
        <rFont val="Times New Roman"/>
        <family val="1"/>
      </rPr>
      <t>arapet wa</t>
    </r>
    <r>
      <rPr>
        <sz val="10"/>
        <color rgb="FF110F13"/>
        <rFont val="Times New Roman"/>
        <family val="1"/>
      </rPr>
      <t>ll</t>
    </r>
  </si>
  <si>
    <r>
      <t>Deduc</t>
    </r>
    <r>
      <rPr>
        <sz val="10"/>
        <color rgb="FF4B484D"/>
        <rFont val="Times New Roman"/>
        <family val="1"/>
      </rPr>
      <t>tion</t>
    </r>
  </si>
  <si>
    <t>Door</t>
  </si>
  <si>
    <r>
      <t xml:space="preserve">Supplying </t>
    </r>
    <r>
      <rPr>
        <sz val="10"/>
        <color rgb="FF262328"/>
        <rFont val="Times New Roman"/>
        <family val="1"/>
      </rPr>
      <t>and laying po</t>
    </r>
    <r>
      <rPr>
        <sz val="10"/>
        <color rgb="FF4B484D"/>
        <rFont val="Times New Roman"/>
        <family val="1"/>
      </rPr>
      <t>l</t>
    </r>
    <r>
      <rPr>
        <sz val="10"/>
        <color rgb="FF262328"/>
        <rFont val="Times New Roman"/>
        <family val="1"/>
      </rPr>
      <t xml:space="preserve">ythine sheet </t>
    </r>
    <r>
      <rPr>
        <sz val="10"/>
        <color rgb="FF3A363D"/>
        <rFont val="Times New Roman"/>
        <family val="1"/>
      </rPr>
      <t xml:space="preserve">( 150 gm/sq.m) </t>
    </r>
    <r>
      <rPr>
        <sz val="10"/>
        <color rgb="FF262328"/>
        <rFont val="Times New Roman"/>
        <family val="1"/>
      </rPr>
      <t xml:space="preserve">over </t>
    </r>
    <r>
      <rPr>
        <sz val="10"/>
        <color rgb="FF3A363D"/>
        <rFont val="Times New Roman"/>
        <family val="1"/>
      </rPr>
      <t xml:space="preserve">dampproof course </t>
    </r>
    <r>
      <rPr>
        <sz val="10"/>
        <color rgb="FF262328"/>
        <rFont val="Times New Roman"/>
        <family val="1"/>
      </rPr>
      <t xml:space="preserve">or beloe </t>
    </r>
    <r>
      <rPr>
        <sz val="10"/>
        <color rgb="FF3A363D"/>
        <rFont val="Times New Roman"/>
        <family val="1"/>
      </rPr>
      <t xml:space="preserve">flooring </t>
    </r>
    <r>
      <rPr>
        <sz val="10"/>
        <color rgb="FF262328"/>
        <rFont val="Times New Roman"/>
        <family val="1"/>
      </rPr>
      <t xml:space="preserve">or </t>
    </r>
    <r>
      <rPr>
        <sz val="10"/>
        <color rgb="FF3A363D"/>
        <rFont val="Times New Roman"/>
        <family val="1"/>
      </rPr>
      <t xml:space="preserve">roof </t>
    </r>
    <r>
      <rPr>
        <sz val="10"/>
        <color rgb="FF4B484D"/>
        <rFont val="Times New Roman"/>
        <family val="1"/>
      </rPr>
      <t>ter</t>
    </r>
    <r>
      <rPr>
        <sz val="10"/>
        <color rgb="FF262328"/>
        <rFont val="Times New Roman"/>
        <family val="1"/>
      </rPr>
      <t xml:space="preserve">racing or foundation or foundation </t>
    </r>
    <r>
      <rPr>
        <sz val="10"/>
        <color rgb="FF3A363D"/>
        <rFont val="Times New Roman"/>
        <family val="1"/>
      </rPr>
      <t xml:space="preserve">trenches. </t>
    </r>
    <r>
      <rPr>
        <sz val="10"/>
        <color rgb="FF262328"/>
        <rFont val="Times New Roman"/>
        <family val="1"/>
      </rPr>
      <t>PWD Building Work</t>
    </r>
    <r>
      <rPr>
        <sz val="10"/>
        <color rgb="FF4B484D"/>
        <rFont val="Times New Roman"/>
        <family val="1"/>
      </rPr>
      <t xml:space="preserve">s </t>
    </r>
    <r>
      <rPr>
        <sz val="10"/>
        <color rgb="FF3A363D"/>
        <rFont val="Times New Roman"/>
        <family val="1"/>
      </rPr>
      <t xml:space="preserve">schedule, Page </t>
    </r>
    <r>
      <rPr>
        <sz val="10"/>
        <color rgb="FF262328"/>
        <rFont val="Times New Roman"/>
        <family val="1"/>
      </rPr>
      <t>-47</t>
    </r>
    <r>
      <rPr>
        <sz val="10"/>
        <color rgb="FF4B484D"/>
        <rFont val="Times New Roman"/>
        <family val="1"/>
      </rPr>
      <t>, Jtem</t>
    </r>
    <r>
      <rPr>
        <sz val="10"/>
        <color rgb="FF262328"/>
        <rFont val="Times New Roman"/>
        <family val="1"/>
      </rPr>
      <t>-3</t>
    </r>
  </si>
  <si>
    <r>
      <t>Col(G</t>
    </r>
    <r>
      <rPr>
        <sz val="10"/>
        <color rgb="FF4B484D"/>
        <rFont val="Times New Roman"/>
        <family val="1"/>
      </rPr>
      <t xml:space="preserve">L to </t>
    </r>
    <r>
      <rPr>
        <sz val="10"/>
        <color rgb="FF3A363D"/>
        <rFont val="Times New Roman"/>
        <family val="1"/>
      </rPr>
      <t>PL)</t>
    </r>
  </si>
  <si>
    <t>Tie beam</t>
  </si>
  <si>
    <r>
      <t>Par</t>
    </r>
    <r>
      <rPr>
        <sz val="10"/>
        <color rgb="FF4B484D"/>
        <rFont val="Times New Roman"/>
        <family val="1"/>
      </rPr>
      <t xml:space="preserve">t </t>
    </r>
    <r>
      <rPr>
        <sz val="10"/>
        <color rgb="FF262328"/>
        <rFont val="Times New Roman"/>
        <family val="1"/>
      </rPr>
      <t>Beam</t>
    </r>
  </si>
  <si>
    <t>Part Beam</t>
  </si>
  <si>
    <r>
      <t>P</t>
    </r>
    <r>
      <rPr>
        <sz val="10"/>
        <color rgb="FF36343A"/>
        <rFont val="Times New Roman"/>
        <family val="1"/>
      </rPr>
      <t>art Beam</t>
    </r>
  </si>
  <si>
    <r>
      <t>C</t>
    </r>
    <r>
      <rPr>
        <sz val="10"/>
        <color rgb="FF36343A"/>
        <rFont val="Times New Roman"/>
        <family val="1"/>
      </rPr>
      <t>olumn</t>
    </r>
  </si>
  <si>
    <r>
      <t>L</t>
    </r>
    <r>
      <rPr>
        <sz val="10"/>
        <color rgb="FF231F24"/>
        <rFont val="Times New Roman"/>
        <family val="1"/>
      </rPr>
      <t>intel</t>
    </r>
  </si>
  <si>
    <r>
      <t>P</t>
    </r>
    <r>
      <rPr>
        <sz val="10"/>
        <color rgb="FF36343A"/>
        <rFont val="Times New Roman"/>
        <family val="1"/>
      </rPr>
      <t>arti</t>
    </r>
    <r>
      <rPr>
        <sz val="10"/>
        <color rgb="FF524D54"/>
        <rFont val="Times New Roman"/>
        <family val="1"/>
      </rPr>
      <t>t</t>
    </r>
    <r>
      <rPr>
        <sz val="10"/>
        <color rgb="FF231F24"/>
        <rFont val="Times New Roman"/>
        <family val="1"/>
      </rPr>
      <t xml:space="preserve">ion </t>
    </r>
    <r>
      <rPr>
        <sz val="10"/>
        <color rgb="FF36343A"/>
        <rFont val="Times New Roman"/>
        <family val="1"/>
      </rPr>
      <t>wall</t>
    </r>
  </si>
  <si>
    <t>Ooennine:</t>
  </si>
  <si>
    <t>Windaw</t>
  </si>
  <si>
    <r>
      <t xml:space="preserve">Roof </t>
    </r>
    <r>
      <rPr>
        <sz val="10"/>
        <color rgb="FF231F24"/>
        <rFont val="Times New Roman"/>
        <family val="1"/>
      </rPr>
      <t>beam</t>
    </r>
  </si>
  <si>
    <t>Outer side</t>
  </si>
  <si>
    <t>Roof</t>
  </si>
  <si>
    <r>
      <t xml:space="preserve">Artificial </t>
    </r>
    <r>
      <rPr>
        <sz val="10"/>
        <color rgb="FF231F24"/>
        <rFont val="Times New Roman"/>
        <family val="1"/>
      </rPr>
      <t xml:space="preserve">stone </t>
    </r>
    <r>
      <rPr>
        <sz val="10"/>
        <color rgb="FF36343A"/>
        <rFont val="Times New Roman"/>
        <family val="1"/>
      </rPr>
      <t xml:space="preserve">in floor </t>
    </r>
    <r>
      <rPr>
        <sz val="10"/>
        <color rgb="FF524D54"/>
        <rFont val="Times New Roman"/>
        <family val="1"/>
      </rPr>
      <t>,</t>
    </r>
    <r>
      <rPr>
        <sz val="10"/>
        <color rgb="FF231F24"/>
        <rFont val="Times New Roman"/>
        <family val="1"/>
      </rPr>
      <t xml:space="preserve">dado,staircaseetc </t>
    </r>
    <r>
      <rPr>
        <sz val="10"/>
        <color rgb="FF36343A"/>
        <rFont val="Times New Roman"/>
        <family val="1"/>
      </rPr>
      <t xml:space="preserve">with </t>
    </r>
    <r>
      <rPr>
        <sz val="10"/>
        <color rgb="FF231F24"/>
        <rFont val="Times New Roman"/>
        <family val="1"/>
      </rPr>
      <t xml:space="preserve">cement </t>
    </r>
    <r>
      <rPr>
        <sz val="10"/>
        <color rgb="FF36343A"/>
        <rFont val="Times New Roman"/>
        <family val="1"/>
      </rPr>
      <t xml:space="preserve">morter </t>
    </r>
    <r>
      <rPr>
        <sz val="10"/>
        <color rgb="FF231F24"/>
        <rFont val="Times New Roman"/>
        <family val="1"/>
      </rPr>
      <t xml:space="preserve">(1:2:4)with </t>
    </r>
    <r>
      <rPr>
        <sz val="10"/>
        <color rgb="FF36343A"/>
        <rFont val="Times New Roman"/>
        <family val="1"/>
      </rPr>
      <t xml:space="preserve">stone </t>
    </r>
    <r>
      <rPr>
        <sz val="10"/>
        <color rgb="FF231F24"/>
        <rFont val="Times New Roman"/>
        <family val="1"/>
      </rPr>
      <t xml:space="preserve">chips </t>
    </r>
    <r>
      <rPr>
        <sz val="10"/>
        <color rgb="FF36343A"/>
        <rFont val="Times New Roman"/>
        <family val="1"/>
      </rPr>
      <t>Js</t>
    </r>
    <r>
      <rPr>
        <sz val="10"/>
        <color rgb="FF524D54"/>
        <rFont val="Times New Roman"/>
        <family val="1"/>
      </rPr>
      <t>i</t>
    </r>
    <r>
      <rPr>
        <sz val="10"/>
        <color rgb="FF231F24"/>
        <rFont val="Times New Roman"/>
        <family val="1"/>
      </rPr>
      <t xml:space="preserve">ed </t>
    </r>
    <r>
      <rPr>
        <sz val="10"/>
        <color rgb="FF36343A"/>
        <rFont val="Times New Roman"/>
        <family val="1"/>
      </rPr>
      <t xml:space="preserve">in panels as directed with topping made with </t>
    </r>
    <r>
      <rPr>
        <sz val="10"/>
        <color rgb="FF231F24"/>
        <rFont val="Times New Roman"/>
        <family val="1"/>
      </rPr>
      <t xml:space="preserve">ordinary or </t>
    </r>
    <r>
      <rPr>
        <sz val="10"/>
        <color rgb="FF36343A"/>
        <rFont val="Times New Roman"/>
        <family val="1"/>
      </rPr>
      <t xml:space="preserve">white cement </t>
    </r>
    <r>
      <rPr>
        <sz val="10"/>
        <color rgb="FF231F24"/>
        <rFont val="Times New Roman"/>
        <family val="1"/>
      </rPr>
      <t xml:space="preserve">(as </t>
    </r>
    <r>
      <rPr>
        <sz val="10"/>
        <color rgb="FF36343A"/>
        <rFont val="Times New Roman"/>
        <family val="1"/>
      </rPr>
      <t xml:space="preserve">necessary) and </t>
    </r>
    <r>
      <rPr>
        <sz val="10"/>
        <color rgb="FF231F24"/>
        <rFont val="Times New Roman"/>
        <family val="1"/>
      </rPr>
      <t xml:space="preserve">marbel </t>
    </r>
    <r>
      <rPr>
        <sz val="10"/>
        <color rgb="FF36343A"/>
        <rFont val="Times New Roman"/>
        <family val="1"/>
      </rPr>
      <t xml:space="preserve">dust </t>
    </r>
    <r>
      <rPr>
        <sz val="10"/>
        <color rgb="FF231F24"/>
        <rFont val="Times New Roman"/>
        <family val="1"/>
      </rPr>
      <t xml:space="preserve">in proportion (1:2) </t>
    </r>
    <r>
      <rPr>
        <sz val="10"/>
        <color rgb="FF36343A"/>
        <rFont val="Times New Roman"/>
        <family val="1"/>
      </rPr>
      <t xml:space="preserve">in eluding </t>
    </r>
    <r>
      <rPr>
        <sz val="10"/>
        <color rgb="FF231F24"/>
        <rFont val="Times New Roman"/>
        <family val="1"/>
      </rPr>
      <t xml:space="preserve">smooth </t>
    </r>
    <r>
      <rPr>
        <sz val="10"/>
        <color rgb="FF36343A"/>
        <rFont val="Times New Roman"/>
        <family val="1"/>
      </rPr>
      <t xml:space="preserve">finishing and rounding </t>
    </r>
    <r>
      <rPr>
        <sz val="10"/>
        <color rgb="FF231F24"/>
        <rFont val="Times New Roman"/>
        <family val="1"/>
      </rPr>
      <t xml:space="preserve">off corners </t>
    </r>
    <r>
      <rPr>
        <sz val="10"/>
        <color rgb="FF36343A"/>
        <rFont val="Times New Roman"/>
        <family val="1"/>
      </rPr>
      <t xml:space="preserve">including raking out joints </t>
    </r>
    <r>
      <rPr>
        <sz val="10"/>
        <color rgb="FF231F24"/>
        <rFont val="Times New Roman"/>
        <family val="1"/>
      </rPr>
      <t xml:space="preserve">or </t>
    </r>
    <r>
      <rPr>
        <sz val="10"/>
        <color rgb="FF36343A"/>
        <rFont val="Times New Roman"/>
        <family val="1"/>
      </rPr>
      <t xml:space="preserve">roughening </t>
    </r>
    <r>
      <rPr>
        <sz val="10"/>
        <color rgb="FF231F24"/>
        <rFont val="Times New Roman"/>
        <family val="1"/>
      </rPr>
      <t xml:space="preserve">of </t>
    </r>
    <r>
      <rPr>
        <sz val="10"/>
        <color rgb="FF36343A"/>
        <rFont val="Times New Roman"/>
        <family val="1"/>
      </rPr>
      <t xml:space="preserve">concrete </t>
    </r>
    <r>
      <rPr>
        <sz val="10"/>
        <color rgb="FF231F24"/>
        <rFont val="Times New Roman"/>
        <family val="1"/>
      </rPr>
      <t xml:space="preserve">surface </t>
    </r>
    <r>
      <rPr>
        <sz val="10"/>
        <color rgb="FF36343A"/>
        <rFont val="Times New Roman"/>
        <family val="1"/>
      </rPr>
      <t xml:space="preserve">and application </t>
    </r>
    <r>
      <rPr>
        <sz val="10"/>
        <color rgb="FF231F24"/>
        <rFont val="Times New Roman"/>
        <family val="1"/>
      </rPr>
      <t xml:space="preserve">of </t>
    </r>
    <r>
      <rPr>
        <sz val="10"/>
        <color rgb="FF36343A"/>
        <rFont val="Times New Roman"/>
        <family val="1"/>
      </rPr>
      <t xml:space="preserve">cement slurry before </t>
    </r>
    <r>
      <rPr>
        <sz val="10"/>
        <color rgb="FF231F24"/>
        <rFont val="Times New Roman"/>
        <family val="1"/>
      </rPr>
      <t xml:space="preserve">flooring </t>
    </r>
    <r>
      <rPr>
        <sz val="10"/>
        <color rgb="FF36343A"/>
        <rFont val="Times New Roman"/>
        <family val="1"/>
      </rPr>
      <t xml:space="preserve">works </t>
    </r>
    <r>
      <rPr>
        <sz val="10"/>
        <color rgb="FF231F24"/>
        <rFont val="Times New Roman"/>
        <family val="1"/>
      </rPr>
      <t xml:space="preserve">using </t>
    </r>
    <r>
      <rPr>
        <sz val="10"/>
        <color rgb="FF36343A"/>
        <rFont val="Times New Roman"/>
        <family val="1"/>
      </rPr>
      <t xml:space="preserve">cement@ 1.75 kg/sq.mall complete including all materials and </t>
    </r>
    <r>
      <rPr>
        <sz val="10"/>
        <color rgb="FF231F24"/>
        <rFont val="Times New Roman"/>
        <family val="1"/>
      </rPr>
      <t>labour. In ground floor li3 mm thick topping using gray cement (ii)25 mm
PWD Building Works schedule, p-48 Item 6(ii)
7.375x3.25=23.97m2</t>
    </r>
  </si>
  <si>
    <r>
      <t xml:space="preserve">Reinforcement </t>
    </r>
    <r>
      <rPr>
        <sz val="10"/>
        <color rgb="FF36343A"/>
        <rFont val="Times New Roman"/>
        <family val="1"/>
      </rPr>
      <t xml:space="preserve">for reinforced </t>
    </r>
    <r>
      <rPr>
        <sz val="10"/>
        <color rgb="FF231F24"/>
        <rFont val="Times New Roman"/>
        <family val="1"/>
      </rPr>
      <t xml:space="preserve">concrete </t>
    </r>
    <r>
      <rPr>
        <sz val="10"/>
        <color rgb="FF36343A"/>
        <rFont val="Times New Roman"/>
        <family val="1"/>
      </rPr>
      <t xml:space="preserve">work </t>
    </r>
    <r>
      <rPr>
        <sz val="10"/>
        <color rgb="FF231F24"/>
        <rFont val="Times New Roman"/>
        <family val="1"/>
      </rPr>
      <t xml:space="preserve">in </t>
    </r>
    <r>
      <rPr>
        <sz val="10"/>
        <color rgb="FF36343A"/>
        <rFont val="Times New Roman"/>
        <family val="1"/>
      </rPr>
      <t xml:space="preserve">all sorts </t>
    </r>
    <r>
      <rPr>
        <sz val="10"/>
        <color rgb="FF231F24"/>
        <rFont val="Times New Roman"/>
        <family val="1"/>
      </rPr>
      <t xml:space="preserve">of structures </t>
    </r>
    <r>
      <rPr>
        <sz val="10"/>
        <color rgb="FF36343A"/>
        <rFont val="Times New Roman"/>
        <family val="1"/>
      </rPr>
      <t xml:space="preserve">including distribution </t>
    </r>
    <r>
      <rPr>
        <sz val="10"/>
        <color rgb="FF231F24"/>
        <rFont val="Times New Roman"/>
        <family val="1"/>
      </rPr>
      <t xml:space="preserve">bars, </t>
    </r>
    <r>
      <rPr>
        <sz val="10"/>
        <color rgb="FF36343A"/>
        <rFont val="Times New Roman"/>
        <family val="1"/>
      </rPr>
      <t xml:space="preserve">stirrups, binders </t>
    </r>
    <r>
      <rPr>
        <sz val="10"/>
        <color rgb="FF231F24"/>
        <rFont val="Times New Roman"/>
        <family val="1"/>
      </rPr>
      <t xml:space="preserve">etc </t>
    </r>
    <r>
      <rPr>
        <sz val="10"/>
        <color rgb="FF36343A"/>
        <rFont val="Times New Roman"/>
        <family val="1"/>
      </rPr>
      <t>initia</t>
    </r>
    <r>
      <rPr>
        <sz val="10"/>
        <color rgb="FF010101"/>
        <rFont val="Times New Roman"/>
        <family val="1"/>
      </rPr>
      <t xml:space="preserve">l </t>
    </r>
    <r>
      <rPr>
        <sz val="10"/>
        <color rgb="FF36343A"/>
        <rFont val="Times New Roman"/>
        <family val="1"/>
      </rPr>
      <t xml:space="preserve">straightening and removal </t>
    </r>
    <r>
      <rPr>
        <sz val="10"/>
        <color rgb="FF231F24"/>
        <rFont val="Times New Roman"/>
        <family val="1"/>
      </rPr>
      <t xml:space="preserve">of </t>
    </r>
    <r>
      <rPr>
        <sz val="10"/>
        <color rgb="FF36343A"/>
        <rFont val="Times New Roman"/>
        <family val="1"/>
      </rPr>
      <t xml:space="preserve">loose </t>
    </r>
    <r>
      <rPr>
        <sz val="10"/>
        <color rgb="FF231F24"/>
        <rFont val="Times New Roman"/>
        <family val="1"/>
      </rPr>
      <t xml:space="preserve">rust (if necessary), cutting </t>
    </r>
    <r>
      <rPr>
        <sz val="10"/>
        <color rgb="FF36343A"/>
        <rFont val="Times New Roman"/>
        <family val="1"/>
      </rPr>
      <t xml:space="preserve">to requisite length, </t>
    </r>
    <r>
      <rPr>
        <sz val="10"/>
        <color rgb="FF231F24"/>
        <rFont val="Times New Roman"/>
        <family val="1"/>
      </rPr>
      <t xml:space="preserve">hooking </t>
    </r>
    <r>
      <rPr>
        <sz val="10"/>
        <color rgb="FF36343A"/>
        <rFont val="Times New Roman"/>
        <family val="1"/>
      </rPr>
      <t xml:space="preserve">and bending to </t>
    </r>
    <r>
      <rPr>
        <sz val="10"/>
        <color rgb="FF231F24"/>
        <rFont val="Times New Roman"/>
        <family val="1"/>
      </rPr>
      <t xml:space="preserve">correct shape, </t>
    </r>
    <r>
      <rPr>
        <sz val="10"/>
        <color rgb="FF36343A"/>
        <rFont val="Times New Roman"/>
        <family val="1"/>
      </rPr>
      <t xml:space="preserve">placing in proper </t>
    </r>
    <r>
      <rPr>
        <sz val="10"/>
        <color rgb="FF231F24"/>
        <rFont val="Times New Roman"/>
        <family val="1"/>
      </rPr>
      <t>pos</t>
    </r>
    <r>
      <rPr>
        <sz val="10"/>
        <color rgb="FF524D54"/>
        <rFont val="Times New Roman"/>
        <family val="1"/>
      </rPr>
      <t>i</t>
    </r>
    <r>
      <rPr>
        <sz val="10"/>
        <color rgb="FF36343A"/>
        <rFont val="Times New Roman"/>
        <family val="1"/>
      </rPr>
      <t xml:space="preserve">tion and </t>
    </r>
    <r>
      <rPr>
        <sz val="10"/>
        <color rgb="FF231F24"/>
        <rFont val="Times New Roman"/>
        <family val="1"/>
      </rPr>
      <t>bi</t>
    </r>
    <r>
      <rPr>
        <sz val="10"/>
        <color rgb="FF524D54"/>
        <rFont val="Times New Roman"/>
        <family val="1"/>
      </rPr>
      <t>n</t>
    </r>
    <r>
      <rPr>
        <sz val="10"/>
        <color rgb="FF36343A"/>
        <rFont val="Times New Roman"/>
        <family val="1"/>
      </rPr>
      <t>ding with 16 gauge b</t>
    </r>
    <r>
      <rPr>
        <sz val="10"/>
        <color rgb="FF010101"/>
        <rFont val="Times New Roman"/>
        <family val="1"/>
      </rPr>
      <t>l</t>
    </r>
    <r>
      <rPr>
        <sz val="10"/>
        <color rgb="FF36343A"/>
        <rFont val="Times New Roman"/>
        <family val="1"/>
      </rPr>
      <t xml:space="preserve">ack annealed wire at </t>
    </r>
    <r>
      <rPr>
        <sz val="10"/>
        <color rgb="FF231F24"/>
        <rFont val="Times New Roman"/>
        <family val="1"/>
      </rPr>
      <t xml:space="preserve">every </t>
    </r>
    <r>
      <rPr>
        <sz val="10"/>
        <color rgb="FF36343A"/>
        <rFont val="Times New Roman"/>
        <family val="1"/>
      </rPr>
      <t>intersection, comple</t>
    </r>
    <r>
      <rPr>
        <sz val="10"/>
        <color rgb="FF524D54"/>
        <rFont val="Times New Roman"/>
        <family val="1"/>
      </rPr>
      <t>t</t>
    </r>
    <r>
      <rPr>
        <sz val="10"/>
        <color rgb="FF36343A"/>
        <rFont val="Times New Roman"/>
        <family val="1"/>
      </rPr>
      <t xml:space="preserve">e as </t>
    </r>
    <r>
      <rPr>
        <sz val="10"/>
        <color rgb="FF231F24"/>
        <rFont val="Times New Roman"/>
        <family val="1"/>
      </rPr>
      <t xml:space="preserve">per drawing </t>
    </r>
    <r>
      <rPr>
        <sz val="10"/>
        <color rgb="FF36343A"/>
        <rFont val="Times New Roman"/>
        <family val="1"/>
      </rPr>
      <t>and di</t>
    </r>
    <r>
      <rPr>
        <sz val="10"/>
        <color rgb="FF524D54"/>
        <rFont val="Times New Roman"/>
        <family val="1"/>
      </rPr>
      <t>r</t>
    </r>
    <r>
      <rPr>
        <sz val="10"/>
        <color rgb="FF36343A"/>
        <rFont val="Times New Roman"/>
        <family val="1"/>
      </rPr>
      <t xml:space="preserve">ection. (a) For </t>
    </r>
    <r>
      <rPr>
        <sz val="10"/>
        <color rgb="FF231F24"/>
        <rFont val="Times New Roman"/>
        <family val="1"/>
      </rPr>
      <t xml:space="preserve">works </t>
    </r>
    <r>
      <rPr>
        <sz val="10"/>
        <color rgb="FF36343A"/>
        <rFont val="Times New Roman"/>
        <family val="1"/>
      </rPr>
      <t>in fou</t>
    </r>
    <r>
      <rPr>
        <sz val="10"/>
        <color rgb="FF524D54"/>
        <rFont val="Times New Roman"/>
        <family val="1"/>
      </rPr>
      <t>n</t>
    </r>
    <r>
      <rPr>
        <sz val="10"/>
        <color rgb="FF231F24"/>
        <rFont val="Times New Roman"/>
        <family val="1"/>
      </rPr>
      <t>dat</t>
    </r>
    <r>
      <rPr>
        <sz val="10"/>
        <color rgb="FF524D54"/>
        <rFont val="Times New Roman"/>
        <family val="1"/>
      </rPr>
      <t>i</t>
    </r>
    <r>
      <rPr>
        <sz val="10"/>
        <color rgb="FF36343A"/>
        <rFont val="Times New Roman"/>
        <family val="1"/>
      </rPr>
      <t xml:space="preserve">on and upto </t>
    </r>
    <r>
      <rPr>
        <sz val="10"/>
        <color rgb="FF231F24"/>
        <rFont val="Times New Roman"/>
        <family val="1"/>
      </rPr>
      <t xml:space="preserve">roof of ground floor/upto </t>
    </r>
    <r>
      <rPr>
        <sz val="10"/>
        <color rgb="FF36343A"/>
        <rFont val="Times New Roman"/>
        <family val="1"/>
      </rPr>
      <t>4 m.</t>
    </r>
  </si>
  <si>
    <r>
      <t xml:space="preserve">1.20% of item no </t>
    </r>
    <r>
      <rPr>
        <sz val="10"/>
        <color rgb="FF231F24"/>
        <rFont val="Times New Roman"/>
        <family val="1"/>
      </rPr>
      <t>06</t>
    </r>
  </si>
  <si>
    <t xml:space="preserve">Collapsible gate with 40 mm x 10 mm x 6 mm Tee as top and bottom guide rail, 20 mm x 10 mm x 2 mm vertical channels 100 mm apartin fullt stretched position 20m x S mm MS flats as collapsible bracings properly reveted and washered including 38 mm steel roller including locking arrangements, fitted and fixed in position with lugs set in cement concrete including cutting necessary hikes chasing etc in walls, floors etc and making good all damages .
PWD Building Works schedule, Page -106, Item- .18
2X1.00X2.10=4.20m2
</t>
  </si>
  <si>
    <t xml:space="preserve">Brick work with 1st class bricks in cement mortar (1:4)
(a) Foundation and plinth groung floor
PWD Building Works schedule, Page -15, ltem-7.a (Rate Analysis)
</t>
  </si>
  <si>
    <r>
      <t>T</t>
    </r>
    <r>
      <rPr>
        <sz val="10"/>
        <color rgb="FF3F3D42"/>
        <rFont val="Times New Roman"/>
        <family val="1"/>
      </rPr>
      <t xml:space="preserve">ie beam </t>
    </r>
    <r>
      <rPr>
        <sz val="10"/>
        <color rgb="FF2F2D31"/>
        <rFont val="Times New Roman"/>
        <family val="1"/>
      </rPr>
      <t>to plinth</t>
    </r>
  </si>
  <si>
    <t>Partition wa11(600-250=350)</t>
  </si>
  <si>
    <r>
      <t>S</t>
    </r>
    <r>
      <rPr>
        <sz val="10"/>
        <color rgb="FF2F2D31"/>
        <rFont val="Times New Roman"/>
        <family val="1"/>
      </rPr>
      <t>tair</t>
    </r>
  </si>
  <si>
    <t>Brick work with 1st class bricks in cement mortar (1:4) (b) superstructure groung floor PWD Building Works schedule, Page -15, ltem-7.b (Rate Analysis)</t>
  </si>
  <si>
    <r>
      <t>3.0-</t>
    </r>
    <r>
      <rPr>
        <sz val="10"/>
        <color rgb="FF1F1C21"/>
        <rFont val="Times New Roman"/>
        <family val="1"/>
      </rPr>
      <t>0.25</t>
    </r>
    <r>
      <rPr>
        <sz val="10"/>
        <color rgb="FF3F3D42"/>
        <rFont val="Times New Roman"/>
        <family val="1"/>
      </rPr>
      <t>-</t>
    </r>
    <r>
      <rPr>
        <sz val="10"/>
        <color rgb="FF1F1C21"/>
        <rFont val="Times New Roman"/>
        <family val="1"/>
      </rPr>
      <t>0</t>
    </r>
    <r>
      <rPr>
        <sz val="10"/>
        <color rgb="FF3F3D42"/>
        <rFont val="Times New Roman"/>
        <family val="1"/>
      </rPr>
      <t>.2</t>
    </r>
    <r>
      <rPr>
        <sz val="10"/>
        <color rgb="FF1F1C21"/>
        <rFont val="Times New Roman"/>
        <family val="1"/>
      </rPr>
      <t>-2.55</t>
    </r>
  </si>
  <si>
    <r>
      <t>P</t>
    </r>
    <r>
      <rPr>
        <sz val="10"/>
        <color rgb="FF1F1C21"/>
        <rFont val="Times New Roman"/>
        <family val="1"/>
      </rPr>
      <t>e</t>
    </r>
    <r>
      <rPr>
        <sz val="10"/>
        <color rgb="FF3F3D42"/>
        <rFont val="Times New Roman"/>
        <family val="1"/>
      </rPr>
      <t>d</t>
    </r>
    <r>
      <rPr>
        <sz val="10"/>
        <color rgb="FF1F1C21"/>
        <rFont val="Times New Roman"/>
        <family val="1"/>
      </rPr>
      <t>uction</t>
    </r>
  </si>
  <si>
    <t>Window</t>
  </si>
  <si>
    <t xml:space="preserve">Labour for Chipping of concrete surface before taking up Plastering work.
 PWD Building Works schedule, P-192, It-1
</t>
  </si>
  <si>
    <r>
      <t>Li</t>
    </r>
    <r>
      <rPr>
        <sz val="10"/>
        <color rgb="FF1F1C21"/>
        <rFont val="Times New Roman"/>
        <family val="1"/>
      </rPr>
      <t>nte</t>
    </r>
    <r>
      <rPr>
        <sz val="10"/>
        <color rgb="FF3F3D42"/>
        <rFont val="Times New Roman"/>
        <family val="1"/>
      </rPr>
      <t>l</t>
    </r>
  </si>
  <si>
    <t>Partition wall</t>
  </si>
  <si>
    <r>
      <t>'.Part</t>
    </r>
    <r>
      <rPr>
        <sz val="10"/>
        <color rgb="FF1F1C21"/>
        <rFont val="Times New Roman"/>
        <family val="1"/>
      </rPr>
      <t>itio</t>
    </r>
    <r>
      <rPr>
        <sz val="10"/>
        <color rgb="FF3F3D42"/>
        <rFont val="Times New Roman"/>
        <family val="1"/>
      </rPr>
      <t xml:space="preserve">n </t>
    </r>
    <r>
      <rPr>
        <sz val="10"/>
        <color rgb="FF2F2D31"/>
        <rFont val="Times New Roman"/>
        <family val="1"/>
      </rPr>
      <t>wall</t>
    </r>
  </si>
  <si>
    <r>
      <t xml:space="preserve">Below </t>
    </r>
    <r>
      <rPr>
        <sz val="10"/>
        <color rgb="FF1F1C21"/>
        <rFont val="Times New Roman"/>
        <family val="1"/>
      </rPr>
      <t>ooenning</t>
    </r>
  </si>
  <si>
    <r>
      <t>Ro</t>
    </r>
    <r>
      <rPr>
        <sz val="10"/>
        <color rgb="FF1F1C21"/>
        <rFont val="Times New Roman"/>
        <family val="1"/>
      </rPr>
      <t xml:space="preserve">of </t>
    </r>
    <r>
      <rPr>
        <sz val="10"/>
        <color rgb="FF2F2D31"/>
        <rFont val="Times New Roman"/>
        <family val="1"/>
      </rPr>
      <t>beam</t>
    </r>
  </si>
  <si>
    <r>
      <t xml:space="preserve">ln </t>
    </r>
    <r>
      <rPr>
        <sz val="10"/>
        <color rgb="FF2F2D31"/>
        <rFont val="Times New Roman"/>
        <family val="1"/>
      </rPr>
      <t>side</t>
    </r>
  </si>
  <si>
    <t>In side</t>
  </si>
  <si>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 With 1:6 cement mortar
(c) 15 mm thick plaster
PWD Building Works schedule, P-189 It- No. 1 (Rate Analysis)
</t>
  </si>
  <si>
    <r>
      <t xml:space="preserve">In </t>
    </r>
    <r>
      <rPr>
        <sz val="10"/>
        <color rgb="FF2F2D31"/>
        <rFont val="Times New Roman"/>
        <family val="1"/>
      </rPr>
      <t>side</t>
    </r>
  </si>
  <si>
    <r>
      <t>3</t>
    </r>
    <r>
      <rPr>
        <sz val="10"/>
        <color rgb="FF605D67"/>
        <rFont val="Times New Roman"/>
        <family val="1"/>
      </rPr>
      <t>.</t>
    </r>
    <r>
      <rPr>
        <sz val="10"/>
        <color rgb="FF1F1C21"/>
        <rFont val="Times New Roman"/>
        <family val="1"/>
      </rPr>
      <t>0-0</t>
    </r>
    <r>
      <rPr>
        <sz val="10"/>
        <color rgb="FF605D67"/>
        <rFont val="Times New Roman"/>
        <family val="1"/>
      </rPr>
      <t>.</t>
    </r>
    <r>
      <rPr>
        <sz val="10"/>
        <color rgb="FF2F2D31"/>
        <rFont val="Times New Roman"/>
        <family val="1"/>
      </rPr>
      <t>125-2.1=0.78</t>
    </r>
  </si>
  <si>
    <r>
      <t>Partiti</t>
    </r>
    <r>
      <rPr>
        <sz val="10"/>
        <color rgb="FF1F1C21"/>
        <rFont val="Times New Roman"/>
        <family val="1"/>
      </rPr>
      <t>o</t>
    </r>
    <r>
      <rPr>
        <sz val="10"/>
        <color rgb="FF3F3D42"/>
        <rFont val="Times New Roman"/>
        <family val="1"/>
      </rPr>
      <t xml:space="preserve">n </t>
    </r>
    <r>
      <rPr>
        <sz val="10"/>
        <color rgb="FF2F2D31"/>
        <rFont val="Times New Roman"/>
        <family val="1"/>
      </rPr>
      <t>wall</t>
    </r>
  </si>
  <si>
    <t>Oedudction</t>
  </si>
  <si>
    <t xml:space="preserve"> ln side</t>
  </si>
  <si>
    <t>1/3 of the opening</t>
  </si>
  <si>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(ii) With 1:4 cement mortar
(c) 10 mm thick plaster
PWD Buildine:Works schedule P-189 It- No. 1 ii)(c (Rate Analvsis)
</t>
  </si>
  <si>
    <r>
      <t>S</t>
    </r>
    <r>
      <rPr>
        <sz val="10"/>
        <color rgb="FF1D1A1F"/>
        <rFont val="Times New Roman"/>
        <family val="1"/>
      </rPr>
      <t>lab</t>
    </r>
  </si>
  <si>
    <t>Neat cement punning about 1.5 mm thick in wall ,dado, window sills, floors etc . Note ement 0.152 m3/100 m2 PWD Building Works schedule, P-192 It- No. 15</t>
  </si>
  <si>
    <t xml:space="preserve">Supplying, fitting and fixing fibre reinforced polymer (FRP) Composite door frame as per approved section with glass fibre reinforced plastic moulded skins and a special sandwich core, so as to impart monolitaheic composite structure as per approved technology of Department of Science and Technology (DST) to safisfy IS: 4020 door testing performance criteria..
(i) 66mm x 90mm
PWD Building Works schedule, P-115, It- 3 fi)
</t>
  </si>
  <si>
    <t xml:space="preserve">Supplying, fitting &amp; fixing fibre reinforced polymer (FRP) Composite door shutters as per approved design with glass fibre reinforced plastic moulded skins and a special sandwich core, so as to impart monolitaheic composite structure as per approved technology of Department of Science and Technology (DST) to satisfy IS:4020 door testing performance criteria. In ground floor.
ii) 25 mm thick P-125. It- 14(ii) 5x2.10x0.75=7.875m2
</t>
  </si>
  <si>
    <t>Iron butt hinges of approved quality fitted and fixed with steel screws, with ISi mark. (viii) 100mm X 75mm X 3.50mm. PWD Building Works schedule, P-140, It No. -5 (viii)</t>
  </si>
  <si>
    <t xml:space="preserve">Anodised aluminium decorative handle (hexagonal / fluted) of approed quality fitted and fixed complete.
(i) 150mm plate x 10mm dia rod x 12mm hexagonal/fluted.
PWD Building Works schedule, Page -146. Item no-31,(i)
</t>
  </si>
  <si>
    <t xml:space="preserve">Supplying and laying chequered tiles of any shede and of approved quality with (1:1.5:3) cement concrete laied in pannels or patterns as directed in pavement ,footpath etc including necessary underlay 25 mm thick (avg)cement morter (1:3) complete in all uespect with all labour and materials. ( Using cement slurry @4.4kg/sq.m at back side nd @2.4 kg/sq.m for joint filling).
PWD Building Works schedule, Page -74, Item no- 46(i).  25 mm thick
</t>
  </si>
  <si>
    <t>Rendering the Surface of walls and ceiling with White Cement base WATER PROOF wall putty of approved make &amp; brand.(1.5 mm thick) In Ground Floor PWD Building Works schedule, PWD, P- 198, I - 5</t>
  </si>
  <si>
    <r>
      <t xml:space="preserve">Same as </t>
    </r>
    <r>
      <rPr>
        <sz val="10"/>
        <color rgb="FF464249"/>
        <rFont val="Times New Roman"/>
        <family val="1"/>
      </rPr>
      <t xml:space="preserve">item no 18 </t>
    </r>
    <r>
      <rPr>
        <sz val="10"/>
        <color rgb="FF312D31"/>
        <rFont val="Times New Roman"/>
        <family val="1"/>
      </rPr>
      <t>+19-20</t>
    </r>
  </si>
  <si>
    <t xml:space="preserve">Applying interrior grade Acrylic Primer of approved quality and brand on plastered and concrete surface old or new surface to receive Distemper Acrylic emulsion paint 1including scraping and prepairing the surface thoroughly, complete as per manufacturer's specification and as per direction of the E-1-C ( Ground Floor) ( b) Two Coats
PWDBuilding Works schedule, Page -74, Item no- 46[i).
</t>
  </si>
  <si>
    <r>
      <t>I</t>
    </r>
    <r>
      <rPr>
        <sz val="10"/>
        <color rgb="FF312D31"/>
        <rFont val="Times New Roman"/>
        <family val="1"/>
      </rPr>
      <t>n side</t>
    </r>
  </si>
  <si>
    <r>
      <t>S</t>
    </r>
    <r>
      <rPr>
        <sz val="10"/>
        <color rgb="FF56525B"/>
        <rFont val="Times New Roman"/>
        <family val="1"/>
      </rPr>
      <t>l</t>
    </r>
    <r>
      <rPr>
        <sz val="10"/>
        <color rgb="FF312D31"/>
        <rFont val="Times New Roman"/>
        <family val="1"/>
      </rPr>
      <t>ab</t>
    </r>
  </si>
  <si>
    <t>3.0-0.125-2.1=0.78</t>
  </si>
  <si>
    <t xml:space="preserve">Dry Destempering interial walls or ceilling including cleaning, washing, smoothening
30 surface (b) two coats
FWD Building Works schedule, Page -196, Item no- 9(b) .
</t>
  </si>
  <si>
    <t xml:space="preserve">Applying exterior grade Acrylic Primer of approved quality and brand on plastered or
concrete surface old or new surface to receive Decorative Textured (Martt Finish) or
Smooth Finish Acrylic exterior emulsion paint including scraping and prepairing the
31 surface thoroughly, complete as per manufacturer's specification and as per direction of
the EiC in Ground Floor (b) two coats.
PWD Building Works schedule, Page -196, Item no- 8(b)
79.69+18.00 +36.00 = 136.69 m2
</t>
  </si>
  <si>
    <r>
      <t xml:space="preserve">Parapet </t>
    </r>
    <r>
      <rPr>
        <sz val="10"/>
        <color rgb="FF464249"/>
        <rFont val="Times New Roman"/>
        <family val="1"/>
      </rPr>
      <t>wa</t>
    </r>
    <r>
      <rPr>
        <sz val="10"/>
        <color rgb="FF1C181D"/>
        <rFont val="Times New Roman"/>
        <family val="1"/>
      </rPr>
      <t>ll</t>
    </r>
  </si>
  <si>
    <r>
      <t xml:space="preserve">In </t>
    </r>
    <r>
      <rPr>
        <sz val="10"/>
        <color rgb="FF312D31"/>
        <rFont val="Times New Roman"/>
        <family val="1"/>
      </rPr>
      <t>side</t>
    </r>
  </si>
  <si>
    <t>Dedudction</t>
  </si>
  <si>
    <r>
      <t xml:space="preserve">1 /3 </t>
    </r>
    <r>
      <rPr>
        <sz val="10"/>
        <color rgb="FF1C181D"/>
        <rFont val="Times New Roman"/>
        <family val="1"/>
      </rPr>
      <t xml:space="preserve">of the </t>
    </r>
    <r>
      <rPr>
        <sz val="10"/>
        <color rgb="FF312D31"/>
        <rFont val="Times New Roman"/>
        <family val="1"/>
      </rPr>
      <t>opening</t>
    </r>
  </si>
  <si>
    <t xml:space="preserve">Protective and Decorative Acrylic Exterior emulsion paint of approved quality, as per manufacturer's specification and as per dirction of EiC to be applied overf Acrylic primer
32 as required. The rate includes cost of materials, labour, scaffolding and all incedental 
charges but excluding the cost of primer in ground floor (two coats)(a) normal acrylic
emulsion. PWD Building Works schedule, Page - 197, Item no- l 7(a)
</t>
  </si>
  <si>
    <t xml:space="preserve">(b) Priming one coat on timber or plastered surface with synthetic oil bound primer of
33 approved quality including smoothening surfaces by sand papering etc. 
PWD Building Works schedule, Page -200 . Item no- 1 (b)
</t>
  </si>
  <si>
    <t xml:space="preserve">(A) Painting with best quality synthetic enamel paint of approved make and brand h1cluding smoothening surface by sand papering etc. including using of approved putty etc. on the surface, if necessary : Page - 200 . Item no- 1 (b)
(a) On timber or plastered surface:
With super gloss (hi-gloss) -
(iv) Two coats (with any shade except white)
PWD Building Works schedule, Page -200. Item no- 2(A)(a)(iv)
</t>
  </si>
  <si>
    <t xml:space="preserve">(a) M.S.or W.I. Ornamental grill of approved design joints continuously welded with M.S,
W.I. Flats and bars of windows, railing etc. fitted and fixed with necessary screws and lugs in ground floor.
(i) Grill weighing above 10 Kg./sq.mtr and up to 16 Kg./sq. mtr.
PWDBuilding Works schedule, P-104 ltem-13 A (i) (3rd Corrigendam Page No 91)
</t>
  </si>
  <si>
    <r>
      <t>P</t>
    </r>
    <r>
      <rPr>
        <sz val="10"/>
        <color rgb="FF2A262A"/>
        <rFont val="Times New Roman"/>
        <family val="1"/>
      </rPr>
      <t xml:space="preserve">ump </t>
    </r>
    <r>
      <rPr>
        <sz val="10"/>
        <color rgb="FF3B383D"/>
        <rFont val="Times New Roman"/>
        <family val="1"/>
      </rPr>
      <t>House</t>
    </r>
  </si>
  <si>
    <t xml:space="preserve">a) Priming one coat on steel or other metal surface with synthetic oil bound primer of [approved quality including smoothening surfaces by sand papering etc.
PWD Building Works schedule, P/200 ltem-1(a)
</t>
  </si>
  <si>
    <r>
      <t>Ouent</t>
    </r>
    <r>
      <rPr>
        <sz val="10"/>
        <color rgb="FF565459"/>
        <rFont val="Times New Roman"/>
        <family val="1"/>
      </rPr>
      <t>i</t>
    </r>
    <r>
      <rPr>
        <sz val="10"/>
        <color rgb="FF3B383D"/>
        <rFont val="Times New Roman"/>
        <family val="1"/>
      </rPr>
      <t xml:space="preserve">tv from item </t>
    </r>
    <r>
      <rPr>
        <sz val="10"/>
        <color rgb="FF2A262A"/>
        <rFont val="Times New Roman"/>
        <family val="1"/>
      </rPr>
      <t>11035</t>
    </r>
  </si>
  <si>
    <r>
      <t xml:space="preserve">IOuentitv from item </t>
    </r>
    <r>
      <rPr>
        <sz val="10"/>
        <color rgb="FF2A262A"/>
        <rFont val="Times New Roman"/>
        <family val="1"/>
      </rPr>
      <t>no14</t>
    </r>
  </si>
  <si>
    <t xml:space="preserve">A) Painting with best quality synthetic enamel paint of approved make and brand cluding smoothening surface by sand papering etc. including using of approved putty etc. on the surface, if necessary :
(b) On steel or other metal surface:
(iv) Two coats (with any shade except white)
PWD Building Works schedule, P-200 ltem-2(b)(iv)
</t>
  </si>
  <si>
    <t xml:space="preserve">Supplying and laying true to line and level vitrified tiles of approved brand (size not less than 600 mm X 600 mm X 10 mm thick) in floor, skirting etc. set in 20 mm sand cement mortar (1:4) and 2 mm thick cement slurry back side of tiles using cement@ 2.91Kg./sqM or using polymerised adhesive (6 mm thick layer applied directly over finished artificial stone floor/Mosaic etc without any backing course) laid after application slurry using 1.75 Kg of cement per sqM below mortar onJy, joints grouted with admixture of white cement and colouring Pigment to match with colour of tiles/ epoxy grout materials of approved make as directed and removal of wax coating of top surface of tiles with warm water and polishing the tiles using soft and dry cloth upto mirror finish complete including the cost of materials, labour and all other incidental charges complete true to the manufacturer's specification and direction of Engineer-in- Charge. (White cement, synthetic adhesive and grout material to be supplied by the contrr]e)
1,1(1) With application slurry@l.75 kg/ Sq.m, 20 mm sand cement mortar (1:4) &amp; 2 mm thick cement slurry at back side of tiles, 0.2 kg/ Sq.m white cement for joint filling with pigment.
(A) Deep Colour &amp; White
PWD Building Works schedule, Page-66 ltem-36 (A) ( 3rd
</t>
  </si>
  <si>
    <r>
      <t>I</t>
    </r>
    <r>
      <rPr>
        <sz val="10"/>
        <color rgb="FF565459"/>
        <rFont val="Times New Roman"/>
        <family val="1"/>
      </rPr>
      <t xml:space="preserve">n </t>
    </r>
    <r>
      <rPr>
        <sz val="10"/>
        <color rgb="FF2D2A2F"/>
        <rFont val="Times New Roman"/>
        <family val="1"/>
      </rPr>
      <t>side</t>
    </r>
  </si>
  <si>
    <t>S.04</t>
  </si>
  <si>
    <t>DedudctionfWindow)</t>
  </si>
  <si>
    <t>1.0S</t>
  </si>
  <si>
    <t>]Door</t>
  </si>
  <si>
    <r>
      <t xml:space="preserve">1/3 of the </t>
    </r>
    <r>
      <rPr>
        <sz val="10"/>
        <color rgb="FF2D2A2F"/>
        <rFont val="Times New Roman"/>
        <family val="1"/>
      </rPr>
      <t>opening</t>
    </r>
  </si>
  <si>
    <r>
      <t>i</t>
    </r>
    <r>
      <rPr>
        <sz val="10"/>
        <color rgb="FF2D2A2F"/>
        <rFont val="Times New Roman"/>
        <family val="1"/>
      </rPr>
      <t xml:space="preserve">i) </t>
    </r>
    <r>
      <rPr>
        <sz val="10"/>
        <color rgb="FF3F3D42"/>
        <rFont val="Times New Roman"/>
        <family val="1"/>
      </rPr>
      <t xml:space="preserve">Louvered </t>
    </r>
    <r>
      <rPr>
        <sz val="10"/>
        <color rgb="FF2D2A2F"/>
        <rFont val="Times New Roman"/>
        <family val="1"/>
      </rPr>
      <t>Section</t>
    </r>
    <r>
      <rPr>
        <sz val="10"/>
        <color rgb="FF010101"/>
        <rFont val="Times New Roman"/>
        <family val="1"/>
      </rPr>
      <t>.</t>
    </r>
  </si>
  <si>
    <r>
      <t>i</t>
    </r>
    <r>
      <rPr>
        <sz val="10"/>
        <color rgb="FF2D2A2F"/>
        <rFont val="Times New Roman"/>
        <family val="1"/>
      </rPr>
      <t xml:space="preserve">ii) Cleat </t>
    </r>
    <r>
      <rPr>
        <sz val="10"/>
        <color rgb="FF3F3D42"/>
        <rFont val="Times New Roman"/>
        <family val="1"/>
      </rPr>
      <t xml:space="preserve">angle </t>
    </r>
    <r>
      <rPr>
        <i/>
        <sz val="10"/>
        <color rgb="FF2D2A2F"/>
        <rFont val="Times New Roman"/>
        <family val="1"/>
      </rPr>
      <t xml:space="preserve">( </t>
    </r>
    <r>
      <rPr>
        <sz val="10"/>
        <color rgb="FF2D2A2F"/>
        <rFont val="Times New Roman"/>
        <family val="1"/>
      </rPr>
      <t>Non-annodized).</t>
    </r>
  </si>
  <si>
    <t xml:space="preserve">Labour charge for fabrication and installation of composite door, window, partitions made from annodized extruded alloy aluminium sections for the following units:-
(A) Glazed aluminium sliding windows made of extruded and annodized alloy aluminium sectios, fabrications, including cutting to proper shape and size, drilling and aligning of window shutter frame fitted with in built lockjng arrangements, sliding rollers and other necessary fittings, fixture, adhesives and joineries along with extruded neoprine or EPDM gasketing in between window frame and masonry work (walls, column, beam.lintels etc.) as well as between glass and shutter frame for fiJ\:ing glass and Polysulphide sealant and in between shutter and window frame where necessary including cutting to requisite size and fixing glass as per drawing, specification and direction ofEIC. The rate includes the hire charge of all tools and plants, including all incidental charges, adhesive, joineries such as screw, cleat angle etc. but excluding the cost of extruded aluminium sections, glass, neoprene/ EPDM gasket, locking arrangement and rollers.v) Louvered window.
PWD Building Works schedule, P-243, I -9
</t>
  </si>
  <si>
    <t xml:space="preserve">Supplying bubble free float glass of approved make and brand conforming to IS: 2835- [ 987. iv) Smm thick coloured/ tinted/ smoke glass. PWD Building Works schedule, P-
43, 1 -9
</t>
  </si>
  <si>
    <t xml:space="preserve">x) Ficus blakii (F. Vivicon) well branched ( pot of size 30cm.
PWD Building Works schedule, Page -261 Bushy) of height 120cm - 135 cm in earthen
, It- 9 (x)
</t>
  </si>
  <si>
    <t xml:space="preserve">
Supplying and planting of different plants/ (supplying well grown plants bushy and healthy, i.e. exposed height including all leads and lifts,carriage, handling, manuring applying  pesticide and fertilizer etc.
i) Furcaria Veriegated 10 to 12 leaves in height 20-30 cm in earthen pot of size 25cm 
</t>
  </si>
  <si>
    <t xml:space="preserve">
Painting block letters or digits in Black Japan
e) Size above 7.5 cm. and upto 10 cm. PWD Building Works schedule, P-268, lt-1
</t>
  </si>
  <si>
    <t>xxvi) Areca Palm 4 - 5 suckers of height 90 PWD Building Works schedule, Page -261, cm to 105 cm in earthen pots of size 25 cm. It- 9 (xxvi)</t>
  </si>
  <si>
    <t>SANITARY AND PLUMBING WORKS</t>
  </si>
  <si>
    <t xml:space="preserve">Supplying, fitting and fixing Anglo-Indian W.C. in white glazed vitreous china ware of approved make complete in position with necessary bolts, nuts etc.
a) With 'P' trap (with vent)
PWDS&amp;P Schedule, page-79, item no -3 (a)
</t>
  </si>
  <si>
    <t xml:space="preserve">Supplying, fitting and fixing Closet seat of approved make with lid and C.P. hinges, rubber buffer and brass screws complete .(b) Anglo Indian (i) Plastic (hallow type) White
PWD S&amp;P Schedule, page-81,item no 10.b.i
 </t>
  </si>
  <si>
    <t xml:space="preserve">Supplying, fitting and fixing Flat back urinal (half stall urinal) in white vitreous chinaware of approved make in position with brass screws on 75 mm X 75 mm X 75 mm wooden blocks complete
(ii) 470 mm X 280 mm X 340 mm
PWD S&amp;P Schedule, page.80,item no-6/(ii)
</t>
  </si>
  <si>
    <t xml:space="preserve">Supplying fitting and fixing squating plate with integrated flushing in white vitreous set in cement concrete (6:3:1) with jhama chips complete.
 ( Payment of concrete will be paid seperately)
( I ) 450 mm x 350 mm
</t>
  </si>
  <si>
    <t xml:space="preserve">Supplying, fitting and fixing 10 litre P.V.C. low-down cistern conforming to I.S. specification with P.V.C. fittings complete,C.I. brackets including two coats of painting to
bracket etc.
PWD S&amp;P Schedule, Page No.-36 ltem No.-2,
</t>
  </si>
  <si>
    <t xml:space="preserve">Supplying,fitting and fixing 32 mm dia. Flush Pipe of approved make with necessary fixing materials and clamps complete. i) Polythene Flush Pipe
PWD S&amp;P Schedule, Page no 81. Item no. 11(i)
</t>
  </si>
  <si>
    <t xml:space="preserve">Supplying. fitting and fixing urinal flush pipe fittings of approved brand.
 (a) C.P. urinal flush pipe fittings range of one PWD S&amp;P Schedule, S.P.81,item-12/a
</t>
  </si>
  <si>
    <t xml:space="preserve">Supplying, fitting and fixing white vitreous china best quality approved make wash basin
I Fith C.I. brackets on 75 mm X 75 mm wooden blocks, C.P. waste fittings of32 mm dia.,
ending good all damages and painting the brackets with two coats of approved paint 56 (ii) 550 mm X 400 mm size
PWD S&amp;P Schedule, P-41, It 2 (ii)
</t>
  </si>
  <si>
    <t>Supplying fitting and fixing pedestal of approved make for wash basin (White) PWD S&amp;P Schedule, P-41, It 3</t>
  </si>
  <si>
    <t xml:space="preserve">Supplying.fitting and fixing approved brand 32 mm dia.P.V.C. waste pipe, with PVC coupling at one end fitted with necessary clamps.
(iv) 1050 mm long each
PWD S&amp;P Schedule, Page No.-43 Item No. 10-iv
</t>
  </si>
  <si>
    <t xml:space="preserve">(f) Hand Shower(Health Faucet) with lmtr Fexible Tube with Wall Hook(Equivalent to ode No.573 &amp; Model -ALLIED ofJaquar or similar).
PWD S&amp;P Schedule, Page No.-3 Item No.- 3 f,
</t>
  </si>
  <si>
    <t xml:space="preserve">(a) (i) Chromium plated Bib Cock short body (Equivalent to Code No. 511 &amp; Model - Tropical/ Sumthing Special of ESSCO or similar brand).
PWD S&amp;P Schedule, Page No.-6 Item No.-7-a-i
</t>
  </si>
  <si>
    <t xml:space="preserve">(b) (i) Chromium plated Stop Cock (Equivalent to Code No. 513(A) &amp; 513(8) &amp; Model- Tropical / Sumthing Special of ESSCO or similar
PWD S&amp;P Schedule, Page No.-6 Item No.-7-b-i
</t>
  </si>
  <si>
    <t>Chromium plated angular Stop Cock with wall flange (Equivalent to Code No. 5053 &amp; Model - Florentine of Jaquar or similar brand). PWD S&amp;P Schedule, Page No.-6 Item No.-7 d-i,</t>
  </si>
  <si>
    <t>Supplying, fitting and fixing pillar cock of approved make. a) (i) CP Pillar Cock - 15 mm. (Equivalent to Code No. 507 &amp; Model - Tropical / Sumthing Special of ESSCO or similar brand). (P. No. - 45, Item. No. - 19(a)i, Pwd Sanitary Plumbing Schedule 2017)</t>
  </si>
  <si>
    <t xml:space="preserve">Supplying, fitting and fixing PVC pipes of approved make of Schedule 80 (medium duty) conforming to ASTMD - 1785 and threaded to match with GI Pipes as per IS : 1239 (Part - I). with all necessary accessories, specials viz. socket, bend, tee, union, cross, elbo, nipple, longscrew, reducing socket, reducing tee, short piece etc. fitted with holder bats clamps, including cutting pipes, making threads.fitting, fixing etc. complete in all respect ihcluding cost of all necessary fittings as required.jointing materials and two coats of painting with approved paint in any position above ground. (Payment will be made on the centre line measurements of total pipe line including all specials. No separate payment will be made for accesories, specials. Payment for painting will be made seperateiy) (a) For Exposed Work PVC Pipes, 25mm
Page No.-12 Item No.-19-i(a), PWD,VOL-11, 2017-18
</t>
  </si>
  <si>
    <t xml:space="preserve">(a) (a) For Exposed Work PVC Pipes, 15 mm
Page No.-12 Item No.-19-i(a), PWD,VOL-11, 2017-18
</t>
  </si>
  <si>
    <t xml:space="preserve">(b) For Concealed Work PVC Pipes, 15 mm
Page No.-12 Item No.-19-i(b), PWD,VOL-11, 2017-18
</t>
  </si>
  <si>
    <t xml:space="preserve">Supplying and fitting fixing of gunmetal wheel valve of approved brand and make tested to 21 Kg per sq. cm. 25 mm dia(E5)
PWD S&amp;P Schedule, P-5 lt-5,vii),
</t>
  </si>
  <si>
    <t xml:space="preserve">Supplying P.V.C. water storage tank of approved quality with closed top with lid (Black) -
Multilayer
(b) 1000 litre capacity
PWDS&amp;P Schedule, page.37,item no-6 (b)
</t>
  </si>
  <si>
    <t xml:space="preserve">Labour for hoisting plastic water storage tank.
(i) Upto 1500 litre capacity.
(a) Upto 1st st01y from G.L.
PWDS&amp;P Schedule, page.37,item no-10 (i)(a)
</t>
  </si>
  <si>
    <t>Labour for punching hole in plastic water storage tank upto 50 mm dia. PWD S&amp;P Schedule, (P. No.- 38, Item. No. - 13</t>
  </si>
  <si>
    <t>Sunnlv of UPVC oioes (B Tvue) &amp; fittings conforming to IS-13592- 1992.(A) m Single</t>
  </si>
  <si>
    <t xml:space="preserve">(B) Fittings
(i) Coupler, (b) 110 mm
</t>
  </si>
  <si>
    <t>[iii) Door Tee, (b) 110 mm</t>
  </si>
  <si>
    <t>ix)Bend 45(b)  110 mm</t>
  </si>
  <si>
    <t>xvii) W.C.Connector (150 mm lonal 125 X 11o(w/WC Ring) 75 mm</t>
  </si>
  <si>
    <t>xxxi) Plain Floor Tran with Too tile &amp; Strainer 75 mm</t>
  </si>
  <si>
    <t>L) Rubber Rine:, fbl 110 mm</t>
  </si>
  <si>
    <t xml:space="preserve">Labour for fitting and fixing U.P.V.C. pipes for above ground work including cost of
jointing materials etc. fitting and fixing all necessary specials, cutting pipes, cutting holes in total pipeline including specials. (B) Under ground, (ii) 110 mm dia.
PWD S&amp;P Schedule, (P. - 74, Item. No. - 24 (B)
</t>
  </si>
  <si>
    <t xml:space="preserve">Supplying, fitting &amp; fixing UPVC pipes A- Type and fittings conforming to IS:13592-1992 with all necessary clamps nails, including making holes in walls, floor etc. cutting trenches in any soil through masonry concrete structures etc if necessary and mending
good damages including joining with jointing materails (Spun Yarn, Valamoid/Bitumen/M-Seal etc) complete.
A) UPVC Pipes: (i) 75 mm. Dia.
(P. - 212, Item. No. - 21 (A)(i), (B),(c),(i) &amp; (BJ, (d),(i), Pwd volume- i, 2017)
</t>
  </si>
  <si>
    <t>86 B) UPVC Fittings: c) Bend 87.5 degree (i) 75 mm. Dia.</t>
  </si>
  <si>
    <t>87 B UPVC Fittim!s: dl Shoe fil 75 mm. Dia.</t>
  </si>
  <si>
    <t xml:space="preserve">Constructing Inspection pit of inside measurement 600mm X 600mm X upto 600mm (depth) with 250 mm thick 1st. class brick work in cement mortar (1:4) on all sides, bottom of the pit consisting of 100 mm thick cement concrete (1:3:6) with stone chips over a layer ofjhama brick flat soling,15 mm thick (1:4) cement plaster to inside walls and out-side walls upto G.L. and 20 mm.thick (1:4) plaster to bottom of the pit, providing necessary invert with cement concrete (1:3:6) with stone chips as per direction, neat cement finishing to entire internal surfaces, top of the pit covered with 100 mm thick
R.C.C. slab (1:1.5:3) with stone chips and necessary reinforcements upto 1% and
88 shuttering including 6 mm thick cement plaster (1:4) in all external surfaces of the slab and one 560 mm dia. R.C.C. manhole cover of approved make supplied, fitted and fixed in the slab with necessary fittings, necessary earthwork in excavation in all sorts of soil, filling sides of the pit with earth and removing spoils after work complete in all respect with aLI costs of labour and materials.
i) With Pakur variety (Other than SAIL/TATA/RINL).
PWDS&amp;P ScheduJe, S.P.87,ltem No-1/(i), 7th Corrigenda Volume ii
</t>
  </si>
  <si>
    <t xml:space="preserve">Construction of septic tank of different capacities as per approved drawing with 1st class brick work in cement mortar (1:4) including two 560 mm dia. R.C.C. manhole c.over(heavy type)of approved make supplied, fitted and fixed in the 100mm thick R.C.C (1:1.5:3) top slab with necessary fittings, 20mm thick cement plaster (4: 1) with neat
cement finish to the internal surfaces and 15 mm thick cement plaster (4: 1) to outside all upto 200 mm below G.L floor finished with 25 mm thick grey artificial stone over
100 mm thick R.C.C(l:1.5:3) bottom slab including supplying, fitting and fixing all necessry specials, fittings, S.W. tees, C.I. foot rest etc. including excavation earth in all sorts of soil, shoring, bailing out and pumping out water as necessary, ramming,
89 dressing the bed and fefilling the sides of the tanks with earth, removing spoils, filling up the chamber with clear water, removing foreign materials from the chamber and including constructing attached inspection pit as per approved drawing and connecting all necessary pipes, joints etc. with internal plaster work and artificial stone flooring is to be done with admixture of water proofing compound @ 0.5% by weight of cement with all costs of labour and materials.
(ii) For 20 users
) With Pakur variety. QSW/JSPL/SHYAM/SRMB/ELECTROSTEEL/SSL) P,WDS&amp;P Schedule, S.P.88,Item No-3(iiJ(A) 7th Corrigenda Volume ii
</t>
  </si>
  <si>
    <t xml:space="preserve">Construction of circular soak well 2.5 metre deep in all types of sandy soils with dry brick work upto 1.6 metre from the bottom having 150 mm intermediate cement brick work (1:4) band all round and cement brick work (1:4) upto 0.90 metre from top with 20mm thick cement plastering (1:4) to inside face upto the depth of cement brick work, 5mm thick cement plaster (1:4) on outer face from top of the well upto G.L. and 6 mm
Ithick cement plaster (1:4) on top of the R.C.C. cover slab including filling bottom 1.00 metre of inside of the well with brick metal (SO mm to 63 mm size) including R.C.C. cover slab of 100 mm thick with cement cone (1:1.5:3) with stone chips with necessary reinforcement and shuttering including one 560 mm dia. R.C.C. manhole cover (heavy type)of approved make supplied, fitted and fixed in the cover slab with necessary fittings, making nacessary arrangements for pipe connections, excavation of well including shoring. dewatering and removing the exess earth from the premises as per direction complete in all respect with all costs of labour and materials. With 250 mm thick dry brick work and 250 mm thick cement brick work (1:6) and 1.00m inside dia. (Other than SAIL/TATA/RI NL)
S.P.89,Item No-4 7th Corrigenda Volume ii
</t>
  </si>
  <si>
    <t xml:space="preserve">Supplying, fitting and fixing towel rail with two brackets.
(a) C.P. over brass
(ii) 25 mm dia. and 600 mm long No- 22 (a)(ii) 
PWD S&amp;P Schedule, 
p No 82
</t>
  </si>
  <si>
    <t xml:space="preserve">Supplying, fitting and fixing bevelled edged mirror 5.5 mm thick silver red as per LS. 3438 / 1965 together with brass C.P. hinges. (ii) 600 mm X 450 mm
PWD S&amp;P Schedule, P-81, Jt-15(ii)
</t>
  </si>
  <si>
    <t xml:space="preserve">Supplying, fitting and fixing soap holder.
(b) Fibre glass
Sanitary and plumbing work schedule P-82, Jt-18(b)
</t>
  </si>
  <si>
    <t xml:space="preserve">Supplying, fitting and fixing glass shelf with aluminium guard rails.
{a) Ordinary type with 5.5 mm sheet glass
(i) 450 mm X 125 mm
Sanitary and plumbing work schedule P-81, It-16(a)(i)
</t>
  </si>
  <si>
    <t>sq.m</t>
  </si>
  <si>
    <t>M.T</t>
  </si>
  <si>
    <t>cu.m</t>
  </si>
  <si>
    <t xml:space="preserve">Anodised aluminium barrel /tower/ socket bolt (full covered) of approved manufactured from extruded section conforming to I.S. 204/74 fitted and fixed with oadmium plated screws. (vii) 225mm longx 10mm dia. bolt.
PWD Building Works schedule, P-144, It No. 26 (vii)
</t>
  </si>
  <si>
    <t>each</t>
  </si>
  <si>
    <t>qntl.</t>
  </si>
  <si>
    <t>M</t>
  </si>
  <si>
    <t>mtr.</t>
  </si>
  <si>
    <t>500ml</t>
  </si>
  <si>
    <t>250ml</t>
  </si>
  <si>
    <t xml:space="preserve">Ordinary Cement concrete (mix 1:1.5:3) with graded stone chips (20 mm nominal size) excluding shuttering and reinforcement,if any, in ground floor as per relevant IS codes.                                                                                                    a) Pakur Variety /Chandil Variety                                                                                                                            PWD Building Works schedule, p-26 Item 10 a (Rate Analysis)                                               </t>
  </si>
  <si>
    <r>
      <t xml:space="preserve">25mm. </t>
    </r>
    <r>
      <rPr>
        <sz val="10"/>
        <color rgb="FF3A363D"/>
        <rFont val="Times New Roman"/>
        <family val="1"/>
      </rPr>
      <t xml:space="preserve">thick damp </t>
    </r>
    <r>
      <rPr>
        <sz val="10"/>
        <color rgb="FF262328"/>
        <rFont val="Times New Roman"/>
        <family val="1"/>
      </rPr>
      <t xml:space="preserve">proof </t>
    </r>
    <r>
      <rPr>
        <sz val="10"/>
        <color rgb="FF3A363D"/>
        <rFont val="Times New Roman"/>
        <family val="1"/>
      </rPr>
      <t xml:space="preserve">course </t>
    </r>
    <r>
      <rPr>
        <sz val="9.5"/>
        <color rgb="FF3A363D"/>
        <rFont val="Times New Roman"/>
        <family val="1"/>
      </rPr>
      <t xml:space="preserve">with </t>
    </r>
    <r>
      <rPr>
        <sz val="10"/>
        <color rgb="FF3A363D"/>
        <rFont val="Times New Roman"/>
        <family val="1"/>
      </rPr>
      <t xml:space="preserve">cement concrete with </t>
    </r>
    <r>
      <rPr>
        <sz val="10"/>
        <color rgb="FF262328"/>
        <rFont val="Times New Roman"/>
        <family val="1"/>
      </rPr>
      <t xml:space="preserve">stone </t>
    </r>
    <r>
      <rPr>
        <sz val="10"/>
        <color rgb="FF3A363D"/>
        <rFont val="Times New Roman"/>
        <family val="1"/>
      </rPr>
      <t>chips (1:1.5</t>
    </r>
    <r>
      <rPr>
        <sz val="10"/>
        <color rgb="FF110F13"/>
        <rFont val="Times New Roman"/>
        <family val="1"/>
      </rPr>
      <t xml:space="preserve">:3) </t>
    </r>
    <r>
      <rPr>
        <sz val="10"/>
        <color rgb="FF262328"/>
        <rFont val="Times New Roman"/>
        <family val="1"/>
      </rPr>
      <t xml:space="preserve">[with </t>
    </r>
    <r>
      <rPr>
        <sz val="10"/>
        <color rgb="FF3A363D"/>
        <rFont val="Times New Roman"/>
        <family val="1"/>
      </rPr>
      <t xml:space="preserve">graded </t>
    </r>
    <r>
      <rPr>
        <sz val="10"/>
        <color rgb="FF262328"/>
        <rFont val="Times New Roman"/>
        <family val="1"/>
      </rPr>
      <t xml:space="preserve">stone aggregate 10 </t>
    </r>
    <r>
      <rPr>
        <sz val="10"/>
        <color rgb="FF3A363D"/>
        <rFont val="Times New Roman"/>
        <family val="1"/>
      </rPr>
      <t xml:space="preserve">mm </t>
    </r>
    <r>
      <rPr>
        <sz val="10"/>
        <color rgb="FF4B484D"/>
        <rFont val="Times New Roman"/>
        <family val="1"/>
      </rPr>
      <t>no</t>
    </r>
    <r>
      <rPr>
        <sz val="10"/>
        <color rgb="FF262328"/>
        <rFont val="Times New Roman"/>
        <family val="1"/>
      </rPr>
      <t xml:space="preserve">minal </t>
    </r>
    <r>
      <rPr>
        <sz val="10"/>
        <color rgb="FF3A363D"/>
        <rFont val="Times New Roman"/>
        <family val="1"/>
      </rPr>
      <t xml:space="preserve">size] and </t>
    </r>
    <r>
      <rPr>
        <sz val="10"/>
        <color rgb="FF262328"/>
        <rFont val="Times New Roman"/>
        <family val="1"/>
      </rPr>
      <t xml:space="preserve">admixture </t>
    </r>
    <r>
      <rPr>
        <sz val="10"/>
        <color rgb="FF3A363D"/>
        <rFont val="Times New Roman"/>
        <family val="1"/>
      </rPr>
      <t xml:space="preserve">of water </t>
    </r>
    <r>
      <rPr>
        <sz val="10"/>
        <color rgb="FF262328"/>
        <rFont val="Times New Roman"/>
        <family val="1"/>
      </rPr>
      <t xml:space="preserve">proofing compound as per manufacturer's specification followed </t>
    </r>
    <r>
      <rPr>
        <sz val="10"/>
        <color rgb="FF3A363D"/>
        <rFont val="Times New Roman"/>
        <family val="1"/>
      </rPr>
      <t xml:space="preserve">by two </t>
    </r>
    <r>
      <rPr>
        <sz val="10"/>
        <color rgb="FF262328"/>
        <rFont val="Times New Roman"/>
        <family val="1"/>
      </rPr>
      <t xml:space="preserve">coat of </t>
    </r>
    <r>
      <rPr>
        <sz val="10"/>
        <color rgb="FF3A363D"/>
        <rFont val="Times New Roman"/>
        <family val="1"/>
      </rPr>
      <t xml:space="preserve">polymer based paint, </t>
    </r>
    <r>
      <rPr>
        <sz val="10"/>
        <color rgb="FF262328"/>
        <rFont val="Times New Roman"/>
        <family val="1"/>
      </rPr>
      <t xml:space="preserve">(1st </t>
    </r>
    <r>
      <rPr>
        <sz val="10"/>
        <color rgb="FF3A363D"/>
        <rFont val="Times New Roman"/>
        <family val="1"/>
      </rPr>
      <t xml:space="preserve">coat </t>
    </r>
    <r>
      <rPr>
        <sz val="10"/>
        <color rgb="FF4B484D"/>
        <rFont val="Times New Roman"/>
        <family val="1"/>
      </rPr>
      <t>aft</t>
    </r>
    <r>
      <rPr>
        <sz val="10"/>
        <color rgb="FF262328"/>
        <rFont val="Times New Roman"/>
        <family val="1"/>
      </rPr>
      <t xml:space="preserve">er </t>
    </r>
    <r>
      <rPr>
        <sz val="10"/>
        <color rgb="FF3A363D"/>
        <rFont val="Times New Roman"/>
        <family val="1"/>
      </rPr>
      <t xml:space="preserve">4 </t>
    </r>
    <r>
      <rPr>
        <sz val="10"/>
        <color rgb="FF262328"/>
        <rFont val="Times New Roman"/>
        <family val="1"/>
      </rPr>
      <t xml:space="preserve">to 5 days of concrete </t>
    </r>
    <r>
      <rPr>
        <sz val="10"/>
        <color rgb="FF110F13"/>
        <rFont val="Times New Roman"/>
        <family val="1"/>
      </rPr>
      <t xml:space="preserve">laying </t>
    </r>
    <r>
      <rPr>
        <sz val="10"/>
        <color rgb="FF262328"/>
        <rFont val="Times New Roman"/>
        <family val="1"/>
      </rPr>
      <t xml:space="preserve">and 2 nd coat </t>
    </r>
    <r>
      <rPr>
        <sz val="10"/>
        <color rgb="FF3A363D"/>
        <rFont val="Times New Roman"/>
        <family val="1"/>
      </rPr>
      <t xml:space="preserve">just </t>
    </r>
    <r>
      <rPr>
        <sz val="10"/>
        <color rgb="FF262328"/>
        <rFont val="Times New Roman"/>
        <family val="1"/>
      </rPr>
      <t xml:space="preserve">before brick </t>
    </r>
    <r>
      <rPr>
        <sz val="10"/>
        <color rgb="FF3A363D"/>
        <rFont val="Times New Roman"/>
        <family val="1"/>
      </rPr>
      <t xml:space="preserve">masonry work) </t>
    </r>
    <r>
      <rPr>
        <sz val="10"/>
        <color rgb="FF262328"/>
        <rFont val="Times New Roman"/>
        <family val="1"/>
      </rPr>
      <t>as directed (</t>
    </r>
    <r>
      <rPr>
        <sz val="10"/>
        <color rgb="FF3A363D"/>
        <rFont val="Times New Roman"/>
        <family val="1"/>
      </rPr>
      <t xml:space="preserve">cost </t>
    </r>
    <r>
      <rPr>
        <sz val="10"/>
        <color rgb="FF262328"/>
        <rFont val="Times New Roman"/>
        <family val="1"/>
      </rPr>
      <t xml:space="preserve">of water proofing compound &amp; polymer based paint </t>
    </r>
    <r>
      <rPr>
        <sz val="10"/>
        <color rgb="FF3A363D"/>
        <rFont val="Times New Roman"/>
        <family val="1"/>
      </rPr>
      <t xml:space="preserve">to </t>
    </r>
    <r>
      <rPr>
        <sz val="10"/>
        <color rgb="FF262328"/>
        <rFont val="Times New Roman"/>
        <family val="1"/>
      </rPr>
      <t xml:space="preserve">be paid separately).( Chequering not required over concrete or painted surface). </t>
    </r>
    <r>
      <rPr>
        <sz val="10"/>
        <color rgb="FF4B484D"/>
        <rFont val="Times New Roman"/>
        <family val="1"/>
      </rPr>
      <t>[</t>
    </r>
    <r>
      <rPr>
        <sz val="10"/>
        <color rgb="FF262328"/>
        <rFont val="Times New Roman"/>
        <family val="1"/>
      </rPr>
      <t>Note: waterproofing as per item 9 ,polymer based paint as per item 8(a) of sub head C of section (C) PWD building schedule page-47,item-1(Rate analysis) 2x 7.375x0.250=3.69m2                        3x3.250x0.250=2.44</t>
    </r>
  </si>
  <si>
    <r>
      <t>No. Of seat - Male - ( W.C. -1 + Urinal -2) &amp; Female - (W.C. -1 + Urinal -1) =</t>
    </r>
    <r>
      <rPr>
        <b/>
        <sz val="11"/>
        <color theme="1"/>
        <rFont val="Times New Roman"/>
        <family val="1"/>
      </rPr>
      <t xml:space="preserve"> Total ( W.C. -2  &amp; Urinal -3)</t>
    </r>
  </si>
  <si>
    <t>Sub Total Of (A)</t>
  </si>
  <si>
    <t>Cost Of Civil &amp; Sanitary Work</t>
  </si>
  <si>
    <t>Earth work in filling in foundation trenches or plinth with good earth, in layers not exceeding 150 mm. including watering and ramming etc. layer by layer complete. (Payment to be made on the basis of measurement of finished quantity of work).                                                                                                         (a) With earth obtained from excavation of foundation.                                                                                     PWD Building Works schedule, Page - 1, Item -3.a</t>
  </si>
  <si>
    <t>Earth work in excavation of foundation trenches or  drains, in all sorts of soil (including mixed soil but excluding laterite or sandstone) including removing, spreading or stacking the spoils within a lead of 75 m. as directed. The item includes necessary trimming the sides of trenches, levelling, dressing and ramming the bottom, bailing out water as required complete.                                                                                                            (a) Depth of excavation not exceeding 1,500 mm.                                                                                            PWD Building Works schedule Page - 1, Item -2.a</t>
  </si>
  <si>
    <t>(A) Filling in foundation or plinth by silver sand in layers not exceeding 150 mm as directed and
consolidating the same by thorough saturation with water, ramming complete including the cost of supply of sand. (payment to be made on measurement of finished quantity)                                                                                                                                                          PWD Building Works schedule, Page - 2, Item -4.a</t>
  </si>
  <si>
    <t>Cement concrete with graded jhama khoa (30 mm size) excluding shuttering In ground floor and foundation. (a) 1:3:6 proportion.                                                                                                                         PWD Building Works schedule, Page -23, Item -B.1.a,                                                                                                ( Corri. Page-09, Date-04-06-2018)           Rate Analysis1(Corri. Page-01,Date-04.06.18)</t>
  </si>
  <si>
    <t>Single Brick Flat Soling of picked jhama bricks including ramming and dressing bed to proper level and filling joints with local sand.                                                                                                                               PWD Building Works schedule, Page- 14, Item - 1  ( Corri. Page-01, Date-04-06-2018)</t>
  </si>
  <si>
    <r>
      <t xml:space="preserve">Hire </t>
    </r>
    <r>
      <rPr>
        <sz val="10"/>
        <color rgb="FF3A363D"/>
        <rFont val="Times New Roman"/>
        <family val="1"/>
      </rPr>
      <t xml:space="preserve">and </t>
    </r>
    <r>
      <rPr>
        <sz val="10"/>
        <color rgb="FF262328"/>
        <rFont val="Times New Roman"/>
        <family val="1"/>
      </rPr>
      <t>labou</t>
    </r>
    <r>
      <rPr>
        <sz val="10"/>
        <color rgb="FF4B484D"/>
        <rFont val="Times New Roman"/>
        <family val="1"/>
      </rPr>
      <t xml:space="preserve">r </t>
    </r>
    <r>
      <rPr>
        <sz val="10"/>
        <color rgb="FF3A363D"/>
        <rFont val="Times New Roman"/>
        <family val="1"/>
      </rPr>
      <t xml:space="preserve">charges </t>
    </r>
    <r>
      <rPr>
        <sz val="10"/>
        <color rgb="FF262328"/>
        <rFont val="Times New Roman"/>
        <family val="1"/>
      </rPr>
      <t xml:space="preserve">for </t>
    </r>
    <r>
      <rPr>
        <sz val="10"/>
        <color rgb="FF3A363D"/>
        <rFont val="Times New Roman"/>
        <family val="1"/>
      </rPr>
      <t xml:space="preserve">shuttering with </t>
    </r>
    <r>
      <rPr>
        <sz val="10"/>
        <color rgb="FF262328"/>
        <rFont val="Times New Roman"/>
        <family val="1"/>
      </rPr>
      <t>center</t>
    </r>
    <r>
      <rPr>
        <sz val="10"/>
        <color rgb="FF4B484D"/>
        <rFont val="Times New Roman"/>
        <family val="1"/>
      </rPr>
      <t>i</t>
    </r>
    <r>
      <rPr>
        <sz val="10"/>
        <color rgb="FF262328"/>
        <rFont val="Times New Roman"/>
        <family val="1"/>
      </rPr>
      <t>ng and nec</t>
    </r>
    <r>
      <rPr>
        <sz val="10"/>
        <color rgb="FF4B484D"/>
        <rFont val="Times New Roman"/>
        <family val="1"/>
      </rPr>
      <t>essar</t>
    </r>
    <r>
      <rPr>
        <sz val="10"/>
        <color rgb="FF262328"/>
        <rFont val="Times New Roman"/>
        <family val="1"/>
      </rPr>
      <t>y staging up</t>
    </r>
    <r>
      <rPr>
        <sz val="10"/>
        <color rgb="FF4B484D"/>
        <rFont val="Times New Roman"/>
        <family val="1"/>
      </rPr>
      <t>t</t>
    </r>
    <r>
      <rPr>
        <sz val="10"/>
        <color rgb="FF262328"/>
        <rFont val="Times New Roman"/>
        <family val="1"/>
      </rPr>
      <t xml:space="preserve">o </t>
    </r>
    <r>
      <rPr>
        <sz val="10"/>
        <color rgb="FF3A363D"/>
        <rFont val="Times New Roman"/>
        <family val="1"/>
      </rPr>
      <t xml:space="preserve">4 m using approved </t>
    </r>
    <r>
      <rPr>
        <sz val="10"/>
        <color rgb="FF262328"/>
        <rFont val="Times New Roman"/>
        <family val="1"/>
      </rPr>
      <t xml:space="preserve">stout </t>
    </r>
    <r>
      <rPr>
        <sz val="10"/>
        <color rgb="FF3A363D"/>
        <rFont val="Times New Roman"/>
        <family val="1"/>
      </rPr>
      <t xml:space="preserve">props and </t>
    </r>
    <r>
      <rPr>
        <sz val="10"/>
        <color rgb="FF262328"/>
        <rFont val="Times New Roman"/>
        <family val="1"/>
      </rPr>
      <t xml:space="preserve">thick hard </t>
    </r>
    <r>
      <rPr>
        <sz val="10"/>
        <color rgb="FF3A363D"/>
        <rFont val="Times New Roman"/>
        <family val="1"/>
      </rPr>
      <t xml:space="preserve">wood </t>
    </r>
    <r>
      <rPr>
        <sz val="10"/>
        <color rgb="FF262328"/>
        <rFont val="Times New Roman"/>
        <family val="1"/>
      </rPr>
      <t xml:space="preserve">planks of approved thickness </t>
    </r>
    <r>
      <rPr>
        <sz val="10"/>
        <color rgb="FF3A363D"/>
        <rFont val="Times New Roman"/>
        <family val="1"/>
      </rPr>
      <t xml:space="preserve">with required </t>
    </r>
    <r>
      <rPr>
        <sz val="10"/>
        <color rgb="FF262328"/>
        <rFont val="Times New Roman"/>
        <family val="1"/>
      </rPr>
      <t xml:space="preserve">bracing for </t>
    </r>
    <r>
      <rPr>
        <sz val="10"/>
        <color rgb="FF3A363D"/>
        <rFont val="Times New Roman"/>
        <family val="1"/>
      </rPr>
      <t xml:space="preserve">concrete </t>
    </r>
    <r>
      <rPr>
        <sz val="10"/>
        <color rgb="FF262328"/>
        <rFont val="Times New Roman"/>
        <family val="1"/>
      </rPr>
      <t>slabs</t>
    </r>
    <r>
      <rPr>
        <sz val="10"/>
        <color rgb="FF4B484D"/>
        <rFont val="Times New Roman"/>
        <family val="1"/>
      </rPr>
      <t xml:space="preserve">, </t>
    </r>
    <r>
      <rPr>
        <sz val="10"/>
        <color rgb="FF262328"/>
        <rFont val="Times New Roman"/>
        <family val="1"/>
      </rPr>
      <t>b</t>
    </r>
    <r>
      <rPr>
        <sz val="10"/>
        <color rgb="FF4B484D"/>
        <rFont val="Times New Roman"/>
        <family val="1"/>
      </rPr>
      <t>e</t>
    </r>
    <r>
      <rPr>
        <sz val="10"/>
        <color rgb="FF262328"/>
        <rFont val="Times New Roman"/>
        <family val="1"/>
      </rPr>
      <t>a</t>
    </r>
    <r>
      <rPr>
        <sz val="10"/>
        <color rgb="FF4B484D"/>
        <rFont val="Times New Roman"/>
        <family val="1"/>
      </rPr>
      <t>m</t>
    </r>
    <r>
      <rPr>
        <sz val="10"/>
        <color rgb="FF262328"/>
        <rFont val="Times New Roman"/>
        <family val="1"/>
      </rPr>
      <t xml:space="preserve">s </t>
    </r>
    <r>
      <rPr>
        <sz val="10"/>
        <color rgb="FF3A363D"/>
        <rFont val="Times New Roman"/>
        <family val="1"/>
      </rPr>
      <t xml:space="preserve">and </t>
    </r>
    <r>
      <rPr>
        <sz val="10"/>
        <color rgb="FF262328"/>
        <rFont val="Times New Roman"/>
        <family val="1"/>
      </rPr>
      <t xml:space="preserve">columns, </t>
    </r>
    <r>
      <rPr>
        <sz val="10"/>
        <color rgb="FF3A363D"/>
        <rFont val="Times New Roman"/>
        <family val="1"/>
      </rPr>
      <t xml:space="preserve">lintels curved </t>
    </r>
    <r>
      <rPr>
        <sz val="10"/>
        <color rgb="FF262328"/>
        <rFont val="Times New Roman"/>
        <family val="1"/>
      </rPr>
      <t>or straight includ</t>
    </r>
    <r>
      <rPr>
        <sz val="10"/>
        <color rgb="FF4B484D"/>
        <rFont val="Times New Roman"/>
        <family val="1"/>
      </rPr>
      <t>i</t>
    </r>
    <r>
      <rPr>
        <sz val="10"/>
        <color rgb="FF262328"/>
        <rFont val="Times New Roman"/>
        <family val="1"/>
      </rPr>
      <t xml:space="preserve">ng </t>
    </r>
    <r>
      <rPr>
        <sz val="10"/>
        <color rgb="FF3A363D"/>
        <rFont val="Times New Roman"/>
        <family val="1"/>
      </rPr>
      <t>fitting, fix</t>
    </r>
    <r>
      <rPr>
        <sz val="10"/>
        <color rgb="FF110F13"/>
        <rFont val="Times New Roman"/>
        <family val="1"/>
      </rPr>
      <t>in</t>
    </r>
    <r>
      <rPr>
        <sz val="10"/>
        <color rgb="FF3A363D"/>
        <rFont val="Times New Roman"/>
        <family val="1"/>
      </rPr>
      <t xml:space="preserve">g and </t>
    </r>
    <r>
      <rPr>
        <sz val="10"/>
        <color rgb="FF262328"/>
        <rFont val="Times New Roman"/>
        <family val="1"/>
      </rPr>
      <t xml:space="preserve">striking out </t>
    </r>
    <r>
      <rPr>
        <sz val="10"/>
        <color rgb="FF3A363D"/>
        <rFont val="Times New Roman"/>
        <family val="1"/>
      </rPr>
      <t xml:space="preserve">after </t>
    </r>
    <r>
      <rPr>
        <sz val="10"/>
        <color rgb="FF262328"/>
        <rFont val="Times New Roman"/>
        <family val="1"/>
      </rPr>
      <t xml:space="preserve">completion of works (upto roof </t>
    </r>
    <r>
      <rPr>
        <sz val="10"/>
        <color rgb="FF110F13"/>
        <rFont val="Times New Roman"/>
        <family val="1"/>
      </rPr>
      <t xml:space="preserve">of </t>
    </r>
    <r>
      <rPr>
        <sz val="10"/>
        <color rgb="FF262328"/>
        <rFont val="Times New Roman"/>
        <family val="1"/>
      </rPr>
      <t xml:space="preserve">ground </t>
    </r>
    <r>
      <rPr>
        <sz val="10"/>
        <color rgb="FF3A363D"/>
        <rFont val="Times New Roman"/>
        <family val="1"/>
      </rPr>
      <t>floor) (f) 25 mm to 30 mm shuttering without staging in foundation PWD Building Works
schedule, Page -42,ltem- 36.f</t>
    </r>
  </si>
  <si>
    <r>
      <t>H</t>
    </r>
    <r>
      <rPr>
        <sz val="10"/>
        <color rgb="FF36343A"/>
        <rFont val="Times New Roman"/>
        <family val="1"/>
      </rPr>
      <t xml:space="preserve">ire and labour </t>
    </r>
    <r>
      <rPr>
        <sz val="10"/>
        <color rgb="FF231F24"/>
        <rFont val="Times New Roman"/>
        <family val="1"/>
      </rPr>
      <t xml:space="preserve">charges </t>
    </r>
    <r>
      <rPr>
        <sz val="10"/>
        <color rgb="FF36343A"/>
        <rFont val="Times New Roman"/>
        <family val="1"/>
      </rPr>
      <t xml:space="preserve">for </t>
    </r>
    <r>
      <rPr>
        <sz val="10"/>
        <color rgb="FF231F24"/>
        <rFont val="Times New Roman"/>
        <family val="1"/>
      </rPr>
      <t xml:space="preserve">shuttering </t>
    </r>
    <r>
      <rPr>
        <sz val="10"/>
        <color rgb="FF36343A"/>
        <rFont val="Times New Roman"/>
        <family val="1"/>
      </rPr>
      <t xml:space="preserve">with centering </t>
    </r>
    <r>
      <rPr>
        <sz val="10"/>
        <color rgb="FF231F24"/>
        <rFont val="Times New Roman"/>
        <family val="1"/>
      </rPr>
      <t xml:space="preserve">and necessary </t>
    </r>
    <r>
      <rPr>
        <sz val="10"/>
        <color rgb="FF36343A"/>
        <rFont val="Times New Roman"/>
        <family val="1"/>
      </rPr>
      <t>stag</t>
    </r>
    <r>
      <rPr>
        <sz val="10"/>
        <color rgb="FF524D54"/>
        <rFont val="Times New Roman"/>
        <family val="1"/>
      </rPr>
      <t>i</t>
    </r>
    <r>
      <rPr>
        <sz val="10"/>
        <color rgb="FF36343A"/>
        <rFont val="Times New Roman"/>
        <family val="1"/>
      </rPr>
      <t xml:space="preserve">ng upto 4 m using approved </t>
    </r>
    <r>
      <rPr>
        <sz val="10"/>
        <color rgb="FF231F24"/>
        <rFont val="Times New Roman"/>
        <family val="1"/>
      </rPr>
      <t xml:space="preserve">stout </t>
    </r>
    <r>
      <rPr>
        <sz val="10"/>
        <color rgb="FF36343A"/>
        <rFont val="Times New Roman"/>
        <family val="1"/>
      </rPr>
      <t xml:space="preserve">props and </t>
    </r>
    <r>
      <rPr>
        <sz val="10"/>
        <color rgb="FF231F24"/>
        <rFont val="Times New Roman"/>
        <family val="1"/>
      </rPr>
      <t xml:space="preserve">thick hard </t>
    </r>
    <r>
      <rPr>
        <sz val="10"/>
        <color rgb="FF36343A"/>
        <rFont val="Times New Roman"/>
        <family val="1"/>
      </rPr>
      <t xml:space="preserve">wood planks of approved thickness </t>
    </r>
    <r>
      <rPr>
        <sz val="10"/>
        <color rgb="FF231F24"/>
        <rFont val="Times New Roman"/>
        <family val="1"/>
      </rPr>
      <t xml:space="preserve">with </t>
    </r>
    <r>
      <rPr>
        <sz val="10"/>
        <color rgb="FF6B6770"/>
        <rFont val="Times New Roman"/>
        <family val="1"/>
      </rPr>
      <t>r</t>
    </r>
    <r>
      <rPr>
        <sz val="10"/>
        <color rgb="FF36343A"/>
        <rFont val="Times New Roman"/>
        <family val="1"/>
      </rPr>
      <t xml:space="preserve">equired </t>
    </r>
    <r>
      <rPr>
        <sz val="10"/>
        <color rgb="FF231F24"/>
        <rFont val="Times New Roman"/>
        <family val="1"/>
      </rPr>
      <t xml:space="preserve">bracing </t>
    </r>
    <r>
      <rPr>
        <sz val="10"/>
        <color rgb="FF36343A"/>
        <rFont val="Times New Roman"/>
        <family val="1"/>
      </rPr>
      <t xml:space="preserve">for </t>
    </r>
    <r>
      <rPr>
        <sz val="10"/>
        <color rgb="FF231F24"/>
        <rFont val="Times New Roman"/>
        <family val="1"/>
      </rPr>
      <t xml:space="preserve">concrete slabs, beams and columns, lintels </t>
    </r>
    <r>
      <rPr>
        <sz val="10"/>
        <color rgb="FF36343A"/>
        <rFont val="Times New Roman"/>
        <family val="1"/>
      </rPr>
      <t xml:space="preserve">curved </t>
    </r>
    <r>
      <rPr>
        <sz val="10"/>
        <color rgb="FF231F24"/>
        <rFont val="Times New Roman"/>
        <family val="1"/>
      </rPr>
      <t>or st</t>
    </r>
    <r>
      <rPr>
        <sz val="10"/>
        <color rgb="FF524D54"/>
        <rFont val="Times New Roman"/>
        <family val="1"/>
      </rPr>
      <t>r</t>
    </r>
    <r>
      <rPr>
        <sz val="10"/>
        <color rgb="FF36343A"/>
        <rFont val="Times New Roman"/>
        <family val="1"/>
      </rPr>
      <t xml:space="preserve">aight </t>
    </r>
    <r>
      <rPr>
        <sz val="10"/>
        <color rgb="FF6B6770"/>
        <rFont val="Times New Roman"/>
        <family val="1"/>
      </rPr>
      <t>i</t>
    </r>
    <r>
      <rPr>
        <sz val="10"/>
        <color rgb="FF36343A"/>
        <rFont val="Times New Roman"/>
        <family val="1"/>
      </rPr>
      <t xml:space="preserve">ncluding fitting, fixing and striking </t>
    </r>
    <r>
      <rPr>
        <sz val="10"/>
        <color rgb="FF231F24"/>
        <rFont val="Times New Roman"/>
        <family val="1"/>
      </rPr>
      <t>out after comp</t>
    </r>
    <r>
      <rPr>
        <sz val="10"/>
        <color rgb="FF010101"/>
        <rFont val="Times New Roman"/>
        <family val="1"/>
      </rPr>
      <t>l</t>
    </r>
    <r>
      <rPr>
        <sz val="10"/>
        <color rgb="FF36343A"/>
        <rFont val="Times New Roman"/>
        <family val="1"/>
      </rPr>
      <t xml:space="preserve">etion </t>
    </r>
    <r>
      <rPr>
        <sz val="10"/>
        <color rgb="FF231F24"/>
        <rFont val="Times New Roman"/>
        <family val="1"/>
      </rPr>
      <t xml:space="preserve">of </t>
    </r>
    <r>
      <rPr>
        <sz val="10"/>
        <color rgb="FF36343A"/>
        <rFont val="Times New Roman"/>
        <family val="1"/>
      </rPr>
      <t xml:space="preserve">works (upto roof </t>
    </r>
    <r>
      <rPr>
        <sz val="10"/>
        <color rgb="FF231F24"/>
        <rFont val="Times New Roman"/>
        <family val="1"/>
      </rPr>
      <t xml:space="preserve">of </t>
    </r>
    <r>
      <rPr>
        <sz val="10"/>
        <color rgb="FF36343A"/>
        <rFont val="Times New Roman"/>
        <family val="1"/>
      </rPr>
      <t>ground floor) (A) (25mm to 30 mm thick wooden shuttering as per decision &amp; direction of Engineer</t>
    </r>
  </si>
  <si>
    <t xml:space="preserve">Iron hasp bolt of approved quality fitted and fixed complete (oxidised) with 16mm dia rod with concrete bolt and round fitting.
.b)250mm long.
PWD Building Works schedule, Page -141. Item no-10 b)
</t>
  </si>
  <si>
    <t xml:space="preserve">Supplying, fitting &amp; fixing 1st quality Ceramic tiles in walls and floors to match with the existing work &amp; 4 nos. of key stones (10mm) fixed with araldite at the back of each tile &amp; finishing the joints with white cement mixed with colouring oxide if required to match the colour of tiles including roughening of concrete surface, if necessary or by synthetic adhesive &amp; grout materials etc.
B) Wall
Area of each tile above 0.09 Sq.rn
ii) Other than Coloured decorative including white
PWD Building Works schedule, page-64, ltem:35.(8.) (b).(ii) ( 3rd Corrigendam ,Page361
</t>
  </si>
  <si>
    <t xml:space="preserve">Supplying profiles of required section made of Aluminium Alloy Extrusions conforming fo IS: 732-1983 and IS: 1285- 1975; Annodized (with required film thickness and ecified colour/ natural) matt finished conforming to IS: 1868-1983 for fabrication of com posit door, sliding &amp; casement windows, partitions, formed of basic sections of any fS! embossed/ certified make and brand as per direction of Engineer - In- Charge. (Payment will be made on finished length of the work).
(A) In 10-12 Micron thickness Annodizing film
D Natural white h) Louvered window. i) Top, bottom and side
member.
PWD Building Works schedule, PWD, P-233, I- l(h) i
</t>
  </si>
  <si>
    <t xml:space="preserve">Supplying,fitting and fixing approved brand P.V.C. CONNECTOR white flexible, with both
ends coupling with heavy brass C.P. nut, 15 mm dia.,
(iii) 600 mm long
PWD S&amp;P Schedule, Page No.-43 Item No.-9-iii
</t>
  </si>
  <si>
    <t>CIVIL WORK OF 2 SEATED INSTITUTIONAL TOILET AT JADABPALLI HIGH SCHOOL (H.S)(Girls) WARD NO. - 16 UNDER FALAKATA MUNICIPALITY OF WEST BENGAL (MODEL NO -F)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</si>
</sst>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54" x14ac:knownFonts="1">
    <font>
      <sz val="11"/>
      <color theme="1"/>
      <name val="Calibri"/>
      <family val="2"/>
      <scheme val="minor"/>
    </font>
    <font>
      <sz val="10"/>
      <color theme="1"/>
      <name val="Calibri"/>
      <family val="2"/>
      <scheme val="minor"/>
    </font>
    <font>
      <b/>
      <sz val="11"/>
      <color theme="1"/>
      <name val="Calibri"/>
      <family val="2"/>
      <scheme val="minor"/>
    </font>
    <font>
      <sz val="11"/>
      <color theme="1"/>
      <name val="Times New Roman"/>
      <family val="2"/>
    </font>
    <font>
      <sz val="12"/>
      <color theme="1"/>
      <name val="Times New Roman"/>
      <family val="1"/>
    </font>
    <font>
      <sz val="11"/>
      <color theme="1"/>
      <name val="Calibri"/>
      <family val="2"/>
    </font>
    <font>
      <sz val="11"/>
      <color theme="1"/>
      <name val="Times New Roman"/>
      <family val="1"/>
    </font>
    <font>
      <b/>
      <sz val="11"/>
      <color theme="1"/>
      <name val="Times New Roman"/>
      <family val="1"/>
    </font>
    <font>
      <sz val="10"/>
      <color rgb="FF332F34"/>
      <name val="Times New Roman"/>
      <family val="1"/>
    </font>
    <font>
      <sz val="10"/>
      <color theme="1"/>
      <name val="Times New Roman"/>
      <family val="1"/>
    </font>
    <font>
      <sz val="9"/>
      <color rgb="FF332F34"/>
      <name val="Times New Roman"/>
      <family val="1"/>
    </font>
    <font>
      <sz val="9"/>
      <color theme="1"/>
      <name val="Times New Roman"/>
      <family val="1"/>
    </font>
    <font>
      <sz val="10"/>
      <color rgb="FF1D1A1F"/>
      <name val="Times New Roman"/>
      <family val="1"/>
    </font>
    <font>
      <sz val="10"/>
      <color rgb="FF4B484D"/>
      <name val="Times New Roman"/>
      <family val="1"/>
    </font>
    <font>
      <sz val="10"/>
      <color rgb="FF010101"/>
      <name val="Times New Roman"/>
      <family val="1"/>
    </font>
    <font>
      <sz val="10.5"/>
      <color rgb="FF262328"/>
      <name val="Times New Roman"/>
      <family val="1"/>
    </font>
    <font>
      <sz val="11"/>
      <color rgb="FF3A363D"/>
      <name val="Times New Roman"/>
      <family val="1"/>
    </font>
    <font>
      <sz val="10"/>
      <color rgb="FF3A363D"/>
      <name val="Times New Roman"/>
      <family val="1"/>
    </font>
    <font>
      <sz val="10"/>
      <color rgb="FF262328"/>
      <name val="Times New Roman"/>
      <family val="1"/>
    </font>
    <font>
      <sz val="8"/>
      <color theme="1"/>
      <name val="Times New Roman"/>
      <family val="1"/>
    </font>
    <font>
      <sz val="9.5"/>
      <color rgb="FF3A363D"/>
      <name val="Times New Roman"/>
      <family val="1"/>
    </font>
    <font>
      <sz val="10"/>
      <color rgb="FF110F13"/>
      <name val="Times New Roman"/>
      <family val="1"/>
    </font>
    <font>
      <sz val="7"/>
      <color theme="1"/>
      <name val="Times New Roman"/>
      <family val="1"/>
    </font>
    <font>
      <sz val="10"/>
      <color rgb="FF6B6770"/>
      <name val="Times New Roman"/>
      <family val="1"/>
    </font>
    <font>
      <sz val="10"/>
      <color rgb="FF36343A"/>
      <name val="Times New Roman"/>
      <family val="1"/>
    </font>
    <font>
      <sz val="10"/>
      <color rgb="FF231F24"/>
      <name val="Times New Roman"/>
      <family val="1"/>
    </font>
    <font>
      <sz val="10"/>
      <color rgb="FF524D54"/>
      <name val="Times New Roman"/>
      <family val="1"/>
    </font>
    <font>
      <sz val="9.5"/>
      <color rgb="FF36343A"/>
      <name val="Times New Roman"/>
      <family val="1"/>
    </font>
    <font>
      <sz val="6"/>
      <color theme="1"/>
      <name val="Times New Roman"/>
      <family val="1"/>
    </font>
    <font>
      <sz val="10.5"/>
      <color rgb="FF231F24"/>
      <name val="Times New Roman"/>
      <family val="1"/>
    </font>
    <font>
      <sz val="10"/>
      <color rgb="FF605D67"/>
      <name val="Times New Roman"/>
      <family val="1"/>
    </font>
    <font>
      <sz val="10"/>
      <color rgb="FF3F3D42"/>
      <name val="Times New Roman"/>
      <family val="1"/>
    </font>
    <font>
      <sz val="10"/>
      <color rgb="FF2F2D31"/>
      <name val="Times New Roman"/>
      <family val="1"/>
    </font>
    <font>
      <sz val="10"/>
      <color rgb="FF1F1C21"/>
      <name val="Times New Roman"/>
      <family val="1"/>
    </font>
    <font>
      <sz val="9"/>
      <color rgb="FF2F2D31"/>
      <name val="Times New Roman"/>
      <family val="1"/>
    </font>
    <font>
      <sz val="10.5"/>
      <color rgb="FF2F2D31"/>
      <name val="Times New Roman"/>
      <family val="1"/>
    </font>
    <font>
      <sz val="19.5"/>
      <color rgb="FF2F2D31"/>
      <name val="Times New Roman"/>
      <family val="1"/>
    </font>
    <font>
      <sz val="8.5"/>
      <color rgb="FF2F2D31"/>
      <name val="Times New Roman"/>
      <family val="1"/>
    </font>
    <font>
      <sz val="9.5"/>
      <color rgb="FF2F2D31"/>
      <name val="Times New Roman"/>
      <family val="1"/>
    </font>
    <font>
      <sz val="9"/>
      <color rgb="FF3F3D42"/>
      <name val="Times New Roman"/>
      <family val="1"/>
    </font>
    <font>
      <sz val="9"/>
      <color rgb="FF1F1C21"/>
      <name val="Times New Roman"/>
      <family val="1"/>
    </font>
    <font>
      <sz val="10"/>
      <color rgb="FF49464B"/>
      <name val="Times New Roman"/>
      <family val="1"/>
    </font>
    <font>
      <sz val="10"/>
      <color rgb="FF312D31"/>
      <name val="Times New Roman"/>
      <family val="1"/>
    </font>
    <font>
      <sz val="10"/>
      <color rgb="FF56525B"/>
      <name val="Times New Roman"/>
      <family val="1"/>
    </font>
    <font>
      <sz val="10"/>
      <color rgb="FF1C181D"/>
      <name val="Times New Roman"/>
      <family val="1"/>
    </font>
    <font>
      <sz val="10"/>
      <color rgb="FF464249"/>
      <name val="Times New Roman"/>
      <family val="1"/>
    </font>
    <font>
      <sz val="9.5"/>
      <color rgb="FF1C181D"/>
      <name val="Times New Roman"/>
      <family val="1"/>
    </font>
    <font>
      <sz val="10"/>
      <color rgb="FF565459"/>
      <name val="Times New Roman"/>
      <family val="1"/>
    </font>
    <font>
      <sz val="10"/>
      <color rgb="FF2A262A"/>
      <name val="Times New Roman"/>
      <family val="1"/>
    </font>
    <font>
      <sz val="10"/>
      <color rgb="FF3B383D"/>
      <name val="Times New Roman"/>
      <family val="1"/>
    </font>
    <font>
      <sz val="10"/>
      <color rgb="FF2D2A2F"/>
      <name val="Times New Roman"/>
      <family val="1"/>
    </font>
    <font>
      <i/>
      <sz val="10"/>
      <color rgb="FF2D2A2F"/>
      <name val="Times New Roman"/>
      <family val="1"/>
    </font>
    <font>
      <b/>
      <sz val="9"/>
      <color rgb="FF3A363D"/>
      <name val="Times New Roman"/>
      <family val="1"/>
    </font>
    <font>
      <b/>
      <sz val="9"/>
      <color rgb="FF262328"/>
      <name val="Times New Roman"/>
      <family val="1"/>
    </font>
  </fonts>
  <fills count="3">
    <fill>
      <patternFill patternType="none"/>
    </fill>
    <fill>
      <patternFill patternType="gray125"/>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s>
  <cellStyleXfs count="2">
    <xf numFmtId="0" fontId="0" fillId="0" borderId="0"/>
    <xf numFmtId="0" fontId="3" fillId="0" borderId="0"/>
  </cellStyleXfs>
  <cellXfs count="178">
    <xf numFmtId="0" fontId="0" fillId="0" borderId="0" xfId="0"/>
    <xf numFmtId="0" fontId="0" fillId="2" borderId="0" xfId="0" applyFill="1" applyAlignment="1">
      <alignment horizontal="center" vertical="center"/>
    </xf>
    <xf numFmtId="0" fontId="0" fillId="2" borderId="1" xfId="0" applyFill="1" applyBorder="1" applyAlignment="1">
      <alignment horizontal="center" vertical="center"/>
    </xf>
    <xf numFmtId="1" fontId="0" fillId="2" borderId="1" xfId="0" applyNumberFormat="1" applyFill="1" applyBorder="1" applyAlignment="1">
      <alignment horizontal="center" vertical="center"/>
    </xf>
    <xf numFmtId="0" fontId="1" fillId="2" borderId="0" xfId="0" applyFont="1" applyFill="1" applyAlignment="1">
      <alignment horizontal="center" vertical="center"/>
    </xf>
    <xf numFmtId="164" fontId="0" fillId="2" borderId="0" xfId="0" applyNumberFormat="1" applyFill="1" applyAlignment="1">
      <alignment vertical="center"/>
    </xf>
    <xf numFmtId="164" fontId="2" fillId="2" borderId="0" xfId="0" applyNumberFormat="1" applyFont="1" applyFill="1" applyAlignment="1">
      <alignment vertical="center"/>
    </xf>
    <xf numFmtId="2" fontId="0" fillId="2" borderId="0" xfId="0" applyNumberFormat="1" applyFill="1" applyAlignment="1">
      <alignment horizontal="center" vertical="center"/>
    </xf>
    <xf numFmtId="0" fontId="6" fillId="2" borderId="1" xfId="0" applyFont="1" applyFill="1" applyBorder="1" applyAlignment="1">
      <alignment horizontal="center" vertical="center"/>
    </xf>
    <xf numFmtId="2" fontId="6" fillId="2" borderId="1" xfId="0" applyNumberFormat="1" applyFont="1" applyFill="1" applyBorder="1" applyAlignment="1">
      <alignment horizontal="center" vertical="center"/>
    </xf>
    <xf numFmtId="1" fontId="0" fillId="2" borderId="0" xfId="0" applyNumberFormat="1" applyFill="1" applyAlignment="1">
      <alignment horizontal="center" vertical="center"/>
    </xf>
    <xf numFmtId="0" fontId="1" fillId="2" borderId="0" xfId="0" applyFont="1" applyFill="1" applyAlignment="1">
      <alignment horizontal="left" vertical="top"/>
    </xf>
    <xf numFmtId="0" fontId="22" fillId="2" borderId="1" xfId="0" applyFont="1" applyFill="1" applyBorder="1" applyAlignment="1">
      <alignment horizontal="left" vertical="center" wrapText="1"/>
    </xf>
    <xf numFmtId="0" fontId="19" fillId="2" borderId="1" xfId="0" applyFont="1" applyFill="1" applyBorder="1" applyAlignment="1">
      <alignment horizontal="left" vertical="center" wrapText="1"/>
    </xf>
    <xf numFmtId="1" fontId="6" fillId="2" borderId="1" xfId="0" applyNumberFormat="1" applyFont="1" applyFill="1" applyBorder="1" applyAlignment="1">
      <alignment horizontal="left" vertical="center" wrapText="1"/>
    </xf>
    <xf numFmtId="0" fontId="6" fillId="2" borderId="1" xfId="0" applyFont="1" applyFill="1" applyBorder="1" applyAlignment="1">
      <alignment horizontal="left" vertical="center"/>
    </xf>
    <xf numFmtId="1" fontId="6" fillId="2" borderId="1" xfId="0" applyNumberFormat="1" applyFont="1" applyFill="1" applyBorder="1" applyAlignment="1">
      <alignment horizontal="left" vertical="center"/>
    </xf>
    <xf numFmtId="0" fontId="18" fillId="2" borderId="1" xfId="0" applyFont="1" applyFill="1" applyBorder="1" applyAlignment="1">
      <alignment horizontal="left" vertical="center" wrapText="1"/>
    </xf>
    <xf numFmtId="0" fontId="24" fillId="2" borderId="1" xfId="0" applyFont="1" applyFill="1" applyBorder="1" applyAlignment="1">
      <alignment horizontal="left" vertical="center" wrapText="1"/>
    </xf>
    <xf numFmtId="0" fontId="28" fillId="2" borderId="1" xfId="0" applyFont="1" applyFill="1" applyBorder="1" applyAlignment="1">
      <alignment horizontal="left" vertical="center" wrapText="1"/>
    </xf>
    <xf numFmtId="0" fontId="11" fillId="2" borderId="1" xfId="0" applyFont="1" applyFill="1" applyBorder="1" applyAlignment="1">
      <alignment horizontal="left" vertical="center" wrapText="1"/>
    </xf>
    <xf numFmtId="0" fontId="11" fillId="2" borderId="1" xfId="0" applyFont="1" applyFill="1" applyBorder="1" applyAlignment="1">
      <alignment horizontal="left" vertical="center"/>
    </xf>
    <xf numFmtId="0" fontId="9" fillId="2" borderId="1" xfId="0" applyFont="1" applyFill="1" applyBorder="1" applyAlignment="1">
      <alignment horizontal="left" vertical="center"/>
    </xf>
    <xf numFmtId="0" fontId="6" fillId="2" borderId="1" xfId="0" applyFont="1" applyFill="1" applyBorder="1" applyAlignment="1">
      <alignment horizontal="left" vertical="center" wrapText="1"/>
    </xf>
    <xf numFmtId="0" fontId="13" fillId="2" borderId="1" xfId="0" applyFont="1" applyFill="1" applyBorder="1" applyAlignment="1">
      <alignment horizontal="left" vertical="center" wrapText="1"/>
    </xf>
    <xf numFmtId="0" fontId="6" fillId="0" borderId="1" xfId="0" applyFont="1" applyBorder="1" applyAlignment="1">
      <alignment horizontal="left" vertical="center"/>
    </xf>
    <xf numFmtId="2" fontId="6" fillId="0" borderId="1" xfId="0" applyNumberFormat="1" applyFont="1" applyBorder="1" applyAlignment="1">
      <alignment horizontal="center" vertical="center"/>
    </xf>
    <xf numFmtId="0" fontId="6" fillId="0" borderId="1" xfId="0" applyFont="1" applyBorder="1" applyAlignment="1">
      <alignment horizontal="center" vertical="center"/>
    </xf>
    <xf numFmtId="2" fontId="6" fillId="0" borderId="1" xfId="0" applyNumberFormat="1" applyFont="1" applyBorder="1" applyAlignment="1">
      <alignment horizontal="center" vertical="center" wrapText="1"/>
    </xf>
    <xf numFmtId="0" fontId="9" fillId="0" borderId="1" xfId="0" applyFont="1" applyBorder="1" applyAlignment="1">
      <alignment horizontal="left" vertical="top"/>
    </xf>
    <xf numFmtId="0" fontId="9" fillId="0" borderId="1" xfId="0" applyFont="1" applyBorder="1" applyAlignment="1">
      <alignment horizontal="left" vertical="top" wrapText="1"/>
    </xf>
    <xf numFmtId="164" fontId="9" fillId="0" borderId="1" xfId="0" applyNumberFormat="1" applyFont="1" applyBorder="1" applyAlignment="1">
      <alignment horizontal="left" vertical="top" wrapText="1"/>
    </xf>
    <xf numFmtId="2" fontId="9" fillId="0" borderId="1" xfId="0" applyNumberFormat="1" applyFont="1" applyBorder="1" applyAlignment="1">
      <alignment horizontal="left" vertical="top" wrapText="1"/>
    </xf>
    <xf numFmtId="0" fontId="9" fillId="0" borderId="1" xfId="0" applyFont="1" applyBorder="1" applyAlignment="1">
      <alignment horizontal="left" vertical="center" wrapText="1"/>
    </xf>
    <xf numFmtId="2" fontId="6" fillId="0" borderId="1" xfId="0" applyNumberFormat="1" applyFont="1" applyBorder="1" applyAlignment="1">
      <alignment horizontal="left" vertical="center"/>
    </xf>
    <xf numFmtId="0" fontId="6" fillId="0" borderId="1" xfId="0" applyFont="1" applyBorder="1" applyAlignment="1">
      <alignment horizontal="left" vertical="top"/>
    </xf>
    <xf numFmtId="0" fontId="8" fillId="0" borderId="1" xfId="0" applyFont="1" applyBorder="1" applyAlignment="1">
      <alignment horizontal="left" vertical="center" wrapText="1"/>
    </xf>
    <xf numFmtId="0" fontId="10" fillId="0" borderId="1" xfId="0" applyFont="1" applyBorder="1" applyAlignment="1">
      <alignment horizontal="left" vertical="center" wrapText="1"/>
    </xf>
    <xf numFmtId="0" fontId="12" fillId="0" borderId="1" xfId="0" applyFont="1" applyBorder="1" applyAlignment="1">
      <alignment horizontal="left" vertical="center" wrapText="1"/>
    </xf>
    <xf numFmtId="0" fontId="15" fillId="0" borderId="1" xfId="0" applyFont="1" applyBorder="1" applyAlignment="1">
      <alignment horizontal="left" vertical="center" wrapText="1"/>
    </xf>
    <xf numFmtId="0" fontId="16" fillId="0" borderId="1" xfId="0" applyFont="1" applyBorder="1" applyAlignment="1">
      <alignment horizontal="left" vertical="center" wrapText="1"/>
    </xf>
    <xf numFmtId="0" fontId="17" fillId="0" borderId="1" xfId="0" applyFont="1" applyBorder="1" applyAlignment="1">
      <alignment horizontal="left" vertical="center" wrapText="1"/>
    </xf>
    <xf numFmtId="0" fontId="18" fillId="0" borderId="1" xfId="0" applyFont="1" applyBorder="1" applyAlignment="1">
      <alignment horizontal="left" vertical="center" wrapText="1"/>
    </xf>
    <xf numFmtId="0" fontId="13" fillId="0" borderId="1" xfId="0" applyFont="1" applyBorder="1" applyAlignment="1">
      <alignment horizontal="left" vertical="center" wrapText="1"/>
    </xf>
    <xf numFmtId="0" fontId="19" fillId="0" borderId="1" xfId="0" applyFont="1" applyBorder="1" applyAlignment="1">
      <alignment horizontal="left" vertical="center" wrapText="1"/>
    </xf>
    <xf numFmtId="2" fontId="9" fillId="0" borderId="1" xfId="0" applyNumberFormat="1" applyFont="1" applyBorder="1" applyAlignment="1">
      <alignment horizontal="center" vertical="center" wrapText="1"/>
    </xf>
    <xf numFmtId="0" fontId="9" fillId="0" borderId="1" xfId="0" applyFont="1" applyBorder="1" applyAlignment="1">
      <alignment horizontal="center" vertical="center" wrapText="1"/>
    </xf>
    <xf numFmtId="2" fontId="18" fillId="0" borderId="1" xfId="0" applyNumberFormat="1" applyFont="1" applyBorder="1" applyAlignment="1">
      <alignment horizontal="center" vertical="center" wrapText="1"/>
    </xf>
    <xf numFmtId="0" fontId="18" fillId="0" borderId="1" xfId="0" applyFont="1" applyBorder="1" applyAlignment="1">
      <alignment horizontal="center" vertical="center" wrapText="1"/>
    </xf>
    <xf numFmtId="2" fontId="17" fillId="0" borderId="1" xfId="0" applyNumberFormat="1" applyFont="1" applyBorder="1" applyAlignment="1">
      <alignment horizontal="center" vertical="center" wrapText="1"/>
    </xf>
    <xf numFmtId="2" fontId="6" fillId="0" borderId="1" xfId="0" applyNumberFormat="1" applyFont="1" applyBorder="1" applyAlignment="1">
      <alignment horizontal="center" vertical="top" wrapText="1"/>
    </xf>
    <xf numFmtId="0" fontId="6" fillId="0" borderId="1" xfId="0" applyFont="1" applyBorder="1" applyAlignment="1">
      <alignment horizontal="center" vertical="top" wrapText="1"/>
    </xf>
    <xf numFmtId="2" fontId="19" fillId="0" borderId="1" xfId="0" applyNumberFormat="1" applyFont="1" applyBorder="1" applyAlignment="1">
      <alignment horizontal="center" vertical="center" wrapText="1"/>
    </xf>
    <xf numFmtId="0" fontId="19" fillId="0" borderId="1" xfId="0" applyFont="1" applyBorder="1" applyAlignment="1">
      <alignment horizontal="center" vertical="center" wrapText="1"/>
    </xf>
    <xf numFmtId="0" fontId="22" fillId="0" borderId="1" xfId="0" applyFont="1" applyBorder="1" applyAlignment="1">
      <alignment horizontal="left" vertical="center" wrapText="1"/>
    </xf>
    <xf numFmtId="2" fontId="22" fillId="0" borderId="1" xfId="0" applyNumberFormat="1" applyFont="1" applyBorder="1" applyAlignment="1">
      <alignment horizontal="center" vertical="center" wrapText="1"/>
    </xf>
    <xf numFmtId="0" fontId="22" fillId="0" borderId="1" xfId="0" applyFont="1" applyBorder="1" applyAlignment="1">
      <alignment horizontal="center" vertical="center" wrapText="1"/>
    </xf>
    <xf numFmtId="0" fontId="52" fillId="0" borderId="1" xfId="0" applyFont="1" applyBorder="1" applyAlignment="1">
      <alignment horizontal="left" vertical="center" wrapText="1"/>
    </xf>
    <xf numFmtId="0" fontId="17" fillId="0" borderId="1" xfId="0" applyFont="1" applyBorder="1" applyAlignment="1">
      <alignment horizontal="center" vertical="center" wrapText="1"/>
    </xf>
    <xf numFmtId="0" fontId="13" fillId="0" borderId="1" xfId="0" applyFont="1" applyBorder="1" applyAlignment="1">
      <alignment horizontal="center" vertical="center" wrapText="1"/>
    </xf>
    <xf numFmtId="0" fontId="21" fillId="0" borderId="1" xfId="0" applyFont="1" applyBorder="1" applyAlignment="1">
      <alignment horizontal="left" vertical="center" wrapText="1"/>
    </xf>
    <xf numFmtId="0" fontId="53" fillId="0" borderId="1" xfId="0" applyFont="1" applyBorder="1" applyAlignment="1">
      <alignment horizontal="left" vertical="center" wrapText="1"/>
    </xf>
    <xf numFmtId="0" fontId="23" fillId="0" borderId="1" xfId="0" applyFont="1" applyBorder="1" applyAlignment="1">
      <alignment horizontal="left" vertical="center" wrapText="1"/>
    </xf>
    <xf numFmtId="0" fontId="24" fillId="0" borderId="1" xfId="0" applyFont="1" applyBorder="1" applyAlignment="1">
      <alignment horizontal="left" vertical="center" wrapText="1"/>
    </xf>
    <xf numFmtId="0" fontId="25" fillId="0" borderId="1" xfId="0" applyFont="1" applyBorder="1" applyAlignment="1">
      <alignment horizontal="left" vertical="center" wrapText="1"/>
    </xf>
    <xf numFmtId="0" fontId="26" fillId="0" borderId="1" xfId="0" applyFont="1" applyBorder="1" applyAlignment="1">
      <alignment horizontal="left" vertical="center" wrapText="1"/>
    </xf>
    <xf numFmtId="0" fontId="28" fillId="0" borderId="1" xfId="0" applyFont="1" applyBorder="1" applyAlignment="1">
      <alignment horizontal="left" vertical="center" wrapText="1"/>
    </xf>
    <xf numFmtId="2" fontId="28" fillId="0" borderId="1" xfId="0" applyNumberFormat="1" applyFont="1" applyBorder="1" applyAlignment="1">
      <alignment horizontal="center" vertical="center" wrapText="1"/>
    </xf>
    <xf numFmtId="0" fontId="28" fillId="0" borderId="1" xfId="0" applyFont="1" applyBorder="1" applyAlignment="1">
      <alignment horizontal="center" vertical="center" wrapText="1"/>
    </xf>
    <xf numFmtId="0" fontId="29" fillId="0" borderId="1" xfId="0" applyFont="1" applyBorder="1" applyAlignment="1">
      <alignment horizontal="left" vertical="center" wrapText="1"/>
    </xf>
    <xf numFmtId="0" fontId="11" fillId="0" borderId="1" xfId="0" applyFont="1" applyBorder="1" applyAlignment="1">
      <alignment horizontal="left" vertical="center" wrapText="1"/>
    </xf>
    <xf numFmtId="2" fontId="11" fillId="0" borderId="1" xfId="0" applyNumberFormat="1" applyFont="1" applyBorder="1" applyAlignment="1">
      <alignment horizontal="center" vertical="center" wrapText="1"/>
    </xf>
    <xf numFmtId="0" fontId="11" fillId="0" borderId="1" xfId="0" applyFont="1" applyBorder="1" applyAlignment="1">
      <alignment horizontal="center" vertical="center" wrapText="1"/>
    </xf>
    <xf numFmtId="0" fontId="27" fillId="0" borderId="1" xfId="0" applyFont="1" applyBorder="1" applyAlignment="1">
      <alignment horizontal="left" vertical="center" wrapText="1"/>
    </xf>
    <xf numFmtId="0" fontId="24" fillId="0" borderId="1" xfId="0" applyFont="1" applyBorder="1" applyAlignment="1">
      <alignment horizontal="left" vertical="center" wrapText="1" indent="10"/>
    </xf>
    <xf numFmtId="10" fontId="24" fillId="0" borderId="1" xfId="0" applyNumberFormat="1" applyFont="1" applyBorder="1" applyAlignment="1">
      <alignment horizontal="left" vertical="center" wrapText="1"/>
    </xf>
    <xf numFmtId="2" fontId="24" fillId="0" borderId="1" xfId="0" applyNumberFormat="1" applyFont="1" applyBorder="1" applyAlignment="1">
      <alignment horizontal="center" vertical="center" wrapText="1"/>
    </xf>
    <xf numFmtId="2" fontId="25" fillId="0" borderId="1" xfId="0" applyNumberFormat="1" applyFont="1" applyBorder="1" applyAlignment="1">
      <alignment horizontal="center" vertical="center" wrapText="1"/>
    </xf>
    <xf numFmtId="0" fontId="24" fillId="0" borderId="1" xfId="0" applyFont="1" applyBorder="1" applyAlignment="1">
      <alignment horizontal="center" vertical="center" wrapText="1"/>
    </xf>
    <xf numFmtId="0" fontId="30" fillId="0" borderId="1" xfId="0" applyFont="1" applyBorder="1" applyAlignment="1">
      <alignment horizontal="left" vertical="center" wrapText="1"/>
    </xf>
    <xf numFmtId="0" fontId="32" fillId="0" borderId="1" xfId="0" applyFont="1" applyBorder="1" applyAlignment="1">
      <alignment horizontal="left" vertical="center" wrapText="1"/>
    </xf>
    <xf numFmtId="0" fontId="31" fillId="0" borderId="1" xfId="0" applyFont="1" applyBorder="1" applyAlignment="1">
      <alignment horizontal="left" vertical="center" wrapText="1"/>
    </xf>
    <xf numFmtId="0" fontId="33" fillId="0" borderId="1" xfId="0" applyFont="1" applyBorder="1" applyAlignment="1">
      <alignment horizontal="left" vertical="center" wrapText="1"/>
    </xf>
    <xf numFmtId="0" fontId="31" fillId="0" borderId="1" xfId="0" applyFont="1" applyBorder="1" applyAlignment="1">
      <alignment horizontal="left" vertical="center" wrapText="1" indent="2"/>
    </xf>
    <xf numFmtId="0" fontId="31" fillId="0" borderId="1" xfId="0" applyFont="1" applyBorder="1" applyAlignment="1">
      <alignment horizontal="left" vertical="center" wrapText="1" indent="3"/>
    </xf>
    <xf numFmtId="0" fontId="34" fillId="0" borderId="1" xfId="0" applyFont="1" applyBorder="1" applyAlignment="1">
      <alignment horizontal="left" vertical="center" wrapText="1"/>
    </xf>
    <xf numFmtId="0" fontId="35" fillId="0" borderId="1" xfId="0" applyFont="1" applyBorder="1" applyAlignment="1">
      <alignment horizontal="left" vertical="center" wrapText="1"/>
    </xf>
    <xf numFmtId="0" fontId="36" fillId="0" borderId="1" xfId="0" applyFont="1" applyBorder="1" applyAlignment="1">
      <alignment horizontal="left" vertical="center"/>
    </xf>
    <xf numFmtId="0" fontId="32" fillId="0" borderId="1" xfId="0" applyFont="1" applyBorder="1" applyAlignment="1">
      <alignment horizontal="left" vertical="center"/>
    </xf>
    <xf numFmtId="0" fontId="33" fillId="0" borderId="1" xfId="0" applyFont="1" applyBorder="1" applyAlignment="1">
      <alignment horizontal="left" vertical="center"/>
    </xf>
    <xf numFmtId="0" fontId="6" fillId="0" borderId="1" xfId="0" applyFont="1" applyBorder="1" applyAlignment="1">
      <alignment horizontal="left"/>
    </xf>
    <xf numFmtId="0" fontId="31" fillId="0" borderId="1" xfId="0" applyFont="1" applyBorder="1" applyAlignment="1">
      <alignment horizontal="left" vertical="center"/>
    </xf>
    <xf numFmtId="0" fontId="37" fillId="0" borderId="1" xfId="0" applyFont="1" applyBorder="1" applyAlignment="1">
      <alignment horizontal="left" vertical="center"/>
    </xf>
    <xf numFmtId="0" fontId="38" fillId="0" borderId="1" xfId="0" applyFont="1" applyBorder="1" applyAlignment="1">
      <alignment horizontal="left" vertical="center"/>
    </xf>
    <xf numFmtId="0" fontId="39" fillId="0" borderId="1" xfId="0" applyFont="1" applyBorder="1" applyAlignment="1">
      <alignment horizontal="left" vertical="center"/>
    </xf>
    <xf numFmtId="0" fontId="40" fillId="0" borderId="1" xfId="0" applyFont="1" applyBorder="1" applyAlignment="1">
      <alignment horizontal="left" vertical="center"/>
    </xf>
    <xf numFmtId="0" fontId="9" fillId="0" borderId="1" xfId="0" applyFont="1" applyBorder="1" applyAlignment="1">
      <alignment horizontal="left" vertical="center"/>
    </xf>
    <xf numFmtId="0" fontId="35" fillId="0" borderId="1" xfId="0" applyFont="1" applyBorder="1" applyAlignment="1">
      <alignment horizontal="left" vertical="center"/>
    </xf>
    <xf numFmtId="0" fontId="41" fillId="0" borderId="1" xfId="0" applyFont="1" applyBorder="1" applyAlignment="1">
      <alignment horizontal="left" vertical="center" wrapText="1"/>
    </xf>
    <xf numFmtId="0" fontId="42" fillId="0" borderId="1" xfId="0" applyFont="1" applyBorder="1" applyAlignment="1">
      <alignment horizontal="left" vertical="center" wrapText="1"/>
    </xf>
    <xf numFmtId="0" fontId="44" fillId="0" borderId="1" xfId="0" applyFont="1" applyBorder="1" applyAlignment="1">
      <alignment horizontal="left" vertical="center" wrapText="1"/>
    </xf>
    <xf numFmtId="0" fontId="42" fillId="0" borderId="1" xfId="0" applyFont="1" applyBorder="1" applyAlignment="1">
      <alignment horizontal="left"/>
    </xf>
    <xf numFmtId="0" fontId="43" fillId="0" borderId="1" xfId="0" applyFont="1" applyBorder="1" applyAlignment="1">
      <alignment horizontal="left" vertical="center" wrapText="1" indent="3"/>
    </xf>
    <xf numFmtId="0" fontId="42" fillId="0" borderId="1" xfId="0" applyFont="1" applyBorder="1" applyAlignment="1">
      <alignment horizontal="left" vertical="center" wrapText="1" indent="1"/>
    </xf>
    <xf numFmtId="2" fontId="4" fillId="0" borderId="1" xfId="1" applyNumberFormat="1" applyFont="1" applyBorder="1" applyAlignment="1">
      <alignment horizontal="center" vertical="center" wrapText="1"/>
    </xf>
    <xf numFmtId="0" fontId="4" fillId="0" borderId="1" xfId="1" applyFont="1" applyBorder="1" applyAlignment="1">
      <alignment horizontal="center" vertical="center" wrapText="1"/>
    </xf>
    <xf numFmtId="0" fontId="42" fillId="0" borderId="1" xfId="0" applyFont="1" applyBorder="1" applyAlignment="1">
      <alignment horizontal="left" vertical="center" wrapText="1" indent="3"/>
    </xf>
    <xf numFmtId="0" fontId="45" fillId="0" borderId="1" xfId="0" applyFont="1" applyBorder="1" applyAlignment="1">
      <alignment horizontal="left" vertical="center" wrapText="1"/>
    </xf>
    <xf numFmtId="0" fontId="46" fillId="0" borderId="1" xfId="0" applyFont="1" applyBorder="1" applyAlignment="1">
      <alignment horizontal="left" vertical="center" wrapText="1"/>
    </xf>
    <xf numFmtId="0" fontId="47" fillId="0" borderId="1" xfId="0" applyFont="1" applyBorder="1" applyAlignment="1">
      <alignment horizontal="left" vertical="center" wrapText="1"/>
    </xf>
    <xf numFmtId="0" fontId="48" fillId="0" borderId="1" xfId="0" applyFont="1" applyBorder="1" applyAlignment="1">
      <alignment horizontal="left" vertical="center" wrapText="1"/>
    </xf>
    <xf numFmtId="0" fontId="49" fillId="0" borderId="1" xfId="0" applyFont="1" applyBorder="1" applyAlignment="1">
      <alignment horizontal="left" vertical="center" wrapText="1" indent="1"/>
    </xf>
    <xf numFmtId="0" fontId="48" fillId="0" borderId="1" xfId="0" applyFont="1" applyBorder="1" applyAlignment="1">
      <alignment horizontal="left" vertical="center" wrapText="1" indent="1"/>
    </xf>
    <xf numFmtId="0" fontId="49" fillId="0" borderId="1" xfId="0" applyFont="1" applyBorder="1" applyAlignment="1">
      <alignment horizontal="left" vertical="center" wrapText="1"/>
    </xf>
    <xf numFmtId="0" fontId="6" fillId="0" borderId="1" xfId="0" applyFont="1" applyBorder="1" applyAlignment="1">
      <alignment horizontal="left" vertical="top" wrapText="1"/>
    </xf>
    <xf numFmtId="0" fontId="50" fillId="0" borderId="1" xfId="0" applyFont="1" applyBorder="1" applyAlignment="1">
      <alignment horizontal="left" vertical="center" wrapText="1"/>
    </xf>
    <xf numFmtId="2" fontId="6" fillId="0" borderId="1" xfId="1" applyNumberFormat="1" applyFont="1" applyBorder="1" applyAlignment="1">
      <alignment horizontal="center" vertical="center" wrapText="1"/>
    </xf>
    <xf numFmtId="2" fontId="0" fillId="0" borderId="1" xfId="0" applyNumberFormat="1" applyBorder="1" applyAlignment="1">
      <alignment horizontal="center" vertical="center"/>
    </xf>
    <xf numFmtId="2" fontId="5" fillId="0" borderId="1" xfId="0" applyNumberFormat="1" applyFont="1" applyBorder="1" applyAlignment="1">
      <alignment vertical="center"/>
    </xf>
    <xf numFmtId="2" fontId="0" fillId="0" borderId="1" xfId="0" applyNumberFormat="1" applyBorder="1" applyAlignment="1">
      <alignment vertical="center"/>
    </xf>
    <xf numFmtId="0" fontId="6" fillId="0" borderId="1" xfId="0" applyFont="1" applyBorder="1" applyAlignment="1">
      <alignment horizontal="left" vertical="center" wrapText="1"/>
    </xf>
    <xf numFmtId="0" fontId="8" fillId="0" borderId="1" xfId="0" applyFont="1" applyBorder="1" applyAlignment="1">
      <alignment horizontal="left"/>
    </xf>
    <xf numFmtId="2" fontId="6" fillId="0" borderId="1" xfId="0" applyNumberFormat="1" applyFont="1" applyBorder="1" applyAlignment="1">
      <alignment horizontal="center"/>
    </xf>
    <xf numFmtId="2" fontId="7" fillId="0" borderId="1" xfId="0" applyNumberFormat="1" applyFont="1" applyBorder="1" applyAlignment="1">
      <alignment horizontal="center" vertical="center"/>
    </xf>
    <xf numFmtId="0" fontId="0" fillId="2" borderId="5" xfId="0" applyFill="1" applyBorder="1" applyAlignment="1">
      <alignment horizontal="center" vertical="center"/>
    </xf>
    <xf numFmtId="0" fontId="6" fillId="0" borderId="1" xfId="0" applyFont="1" applyBorder="1" applyAlignment="1">
      <alignment vertical="center"/>
    </xf>
    <xf numFmtId="0" fontId="22" fillId="0" borderId="1" xfId="0" applyFont="1" applyBorder="1" applyAlignment="1">
      <alignment vertical="center" wrapText="1"/>
    </xf>
    <xf numFmtId="0" fontId="0" fillId="0" borderId="1" xfId="0" applyBorder="1" applyAlignment="1">
      <alignment horizontal="right" vertical="center"/>
    </xf>
    <xf numFmtId="2" fontId="2" fillId="0" borderId="1" xfId="0" applyNumberFormat="1" applyFont="1" applyBorder="1" applyAlignment="1">
      <alignment horizontal="center" vertical="center"/>
    </xf>
    <xf numFmtId="2" fontId="0" fillId="0" borderId="1" xfId="0" applyNumberFormat="1" applyBorder="1" applyAlignment="1">
      <alignment horizontal="center" vertical="center"/>
    </xf>
    <xf numFmtId="0" fontId="5" fillId="0" borderId="1" xfId="0" applyFont="1" applyBorder="1" applyAlignment="1">
      <alignment horizontal="right" vertical="center"/>
    </xf>
    <xf numFmtId="0" fontId="6" fillId="0" borderId="1" xfId="0" applyFont="1" applyBorder="1" applyAlignment="1">
      <alignment horizontal="left" vertical="center" wrapText="1"/>
    </xf>
    <xf numFmtId="0" fontId="6" fillId="0" borderId="1" xfId="0" applyFont="1" applyBorder="1" applyAlignment="1">
      <alignment horizontal="left" vertical="center"/>
    </xf>
    <xf numFmtId="0" fontId="9" fillId="0" borderId="1" xfId="0" applyFont="1" applyBorder="1" applyAlignment="1">
      <alignment horizontal="left" vertical="top" wrapText="1"/>
    </xf>
    <xf numFmtId="2" fontId="6" fillId="0" borderId="1" xfId="0" applyNumberFormat="1" applyFont="1" applyBorder="1" applyAlignment="1">
      <alignment horizontal="left" vertical="top" wrapText="1"/>
    </xf>
    <xf numFmtId="0" fontId="32" fillId="0" borderId="1" xfId="0" applyFont="1" applyBorder="1" applyAlignment="1">
      <alignment horizontal="left" vertical="top" wrapText="1"/>
    </xf>
    <xf numFmtId="0" fontId="7" fillId="2" borderId="2"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9" fillId="0" borderId="1" xfId="0" applyFont="1" applyBorder="1" applyAlignment="1">
      <alignment horizontal="left" vertical="center" wrapText="1"/>
    </xf>
    <xf numFmtId="0" fontId="6" fillId="2" borderId="1" xfId="0" applyFont="1" applyFill="1" applyBorder="1" applyAlignment="1">
      <alignment horizontal="left" vertical="center"/>
    </xf>
    <xf numFmtId="0" fontId="32" fillId="0" borderId="1" xfId="0" applyFont="1" applyBorder="1" applyAlignment="1">
      <alignment horizontal="left" vertical="center" wrapText="1"/>
    </xf>
    <xf numFmtId="0" fontId="32" fillId="0" borderId="1" xfId="0" applyFont="1" applyBorder="1" applyAlignment="1">
      <alignment horizontal="left" vertical="center"/>
    </xf>
    <xf numFmtId="0" fontId="6" fillId="2" borderId="2"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12" fillId="0" borderId="1" xfId="0" applyFont="1" applyBorder="1" applyAlignment="1">
      <alignment horizontal="left" vertical="center" wrapText="1"/>
    </xf>
    <xf numFmtId="0" fontId="6" fillId="0" borderId="1" xfId="0" applyFont="1" applyBorder="1" applyAlignment="1">
      <alignment horizontal="left" vertical="top" wrapText="1"/>
    </xf>
    <xf numFmtId="0" fontId="6" fillId="0" borderId="1" xfId="0" applyFont="1" applyBorder="1" applyAlignment="1">
      <alignment horizontal="left" vertical="top"/>
    </xf>
    <xf numFmtId="0" fontId="31" fillId="0" borderId="1" xfId="0" applyFont="1" applyBorder="1" applyAlignment="1">
      <alignment horizontal="left" vertical="top" wrapText="1"/>
    </xf>
    <xf numFmtId="0" fontId="31" fillId="0" borderId="1" xfId="0" applyFont="1" applyBorder="1" applyAlignment="1">
      <alignment horizontal="left" vertical="top"/>
    </xf>
    <xf numFmtId="0" fontId="11" fillId="0" borderId="1" xfId="0" applyFont="1" applyBorder="1" applyAlignment="1">
      <alignment horizontal="left" vertical="top" wrapText="1"/>
    </xf>
    <xf numFmtId="0" fontId="31" fillId="0" borderId="1" xfId="0" applyFont="1" applyBorder="1" applyAlignment="1">
      <alignment horizontal="left" vertical="center" wrapText="1" indent="10"/>
    </xf>
    <xf numFmtId="0" fontId="31" fillId="0" borderId="1" xfId="0" applyFont="1" applyBorder="1" applyAlignment="1">
      <alignment horizontal="left" vertical="center" wrapText="1" indent="4"/>
    </xf>
    <xf numFmtId="0" fontId="47" fillId="0" borderId="1" xfId="0" applyFont="1" applyBorder="1" applyAlignment="1">
      <alignment horizontal="left" vertical="center" wrapText="1"/>
    </xf>
    <xf numFmtId="0" fontId="25" fillId="0" borderId="1" xfId="0" applyFont="1" applyBorder="1" applyAlignment="1">
      <alignment horizontal="left" vertical="top" wrapText="1"/>
    </xf>
    <xf numFmtId="0" fontId="17" fillId="2" borderId="1" xfId="0" applyFont="1" applyFill="1" applyBorder="1" applyAlignment="1">
      <alignment horizontal="left" vertical="center" wrapText="1"/>
    </xf>
    <xf numFmtId="0" fontId="18" fillId="0" borderId="1" xfId="0" applyFont="1" applyBorder="1" applyAlignment="1">
      <alignment horizontal="left" vertical="top" wrapText="1"/>
    </xf>
    <xf numFmtId="0" fontId="24" fillId="0" borderId="1" xfId="0" applyFont="1" applyBorder="1" applyAlignment="1">
      <alignment horizontal="left" vertical="top" wrapText="1"/>
    </xf>
    <xf numFmtId="0" fontId="17" fillId="0" borderId="1" xfId="0" applyFont="1" applyBorder="1" applyAlignment="1">
      <alignment horizontal="left" vertical="center" wrapText="1"/>
    </xf>
    <xf numFmtId="0" fontId="18" fillId="0" borderId="1" xfId="0" applyFont="1" applyBorder="1" applyAlignment="1">
      <alignment horizontal="left" vertical="center" wrapText="1"/>
    </xf>
    <xf numFmtId="0" fontId="23" fillId="0" borderId="1" xfId="0" applyFont="1" applyBorder="1" applyAlignment="1">
      <alignment horizontal="left" vertical="center" wrapText="1"/>
    </xf>
    <xf numFmtId="0" fontId="18" fillId="2" borderId="1" xfId="0" applyFont="1" applyFill="1" applyBorder="1" applyAlignment="1">
      <alignment horizontal="left" vertical="center" wrapText="1"/>
    </xf>
    <xf numFmtId="0" fontId="6" fillId="0" borderId="1" xfId="0" applyFont="1" applyBorder="1" applyAlignment="1">
      <alignment horizontal="left"/>
    </xf>
    <xf numFmtId="2" fontId="6" fillId="0" borderId="1" xfId="0" applyNumberFormat="1" applyFont="1" applyBorder="1" applyAlignment="1">
      <alignment horizontal="center"/>
    </xf>
    <xf numFmtId="0" fontId="6" fillId="0" borderId="1" xfId="0" applyFont="1" applyBorder="1" applyAlignment="1">
      <alignment horizontal="center"/>
    </xf>
    <xf numFmtId="2" fontId="6" fillId="0" borderId="1" xfId="0" applyNumberFormat="1" applyFont="1" applyBorder="1" applyAlignment="1">
      <alignment horizontal="center" vertical="center"/>
    </xf>
    <xf numFmtId="0" fontId="6" fillId="0" borderId="1" xfId="0" applyFont="1" applyBorder="1" applyAlignment="1">
      <alignment horizontal="center" vertical="center"/>
    </xf>
    <xf numFmtId="2" fontId="4" fillId="0" borderId="1" xfId="1" applyNumberFormat="1" applyFont="1" applyBorder="1" applyAlignment="1">
      <alignment horizontal="center" vertical="center" wrapText="1"/>
    </xf>
    <xf numFmtId="0" fontId="4" fillId="0" borderId="1" xfId="1" applyFont="1" applyBorder="1" applyAlignment="1">
      <alignment horizontal="center" vertical="center" wrapText="1"/>
    </xf>
    <xf numFmtId="0" fontId="33" fillId="0" borderId="1" xfId="0" applyFont="1" applyBorder="1" applyAlignment="1">
      <alignment horizontal="left" vertical="center" wrapText="1"/>
    </xf>
    <xf numFmtId="0" fontId="33" fillId="0" borderId="1" xfId="0" applyFont="1" applyBorder="1" applyAlignment="1">
      <alignment horizontal="left" vertical="center"/>
    </xf>
    <xf numFmtId="0" fontId="32" fillId="0" borderId="1" xfId="0" applyFont="1" applyBorder="1" applyAlignment="1">
      <alignment horizontal="left" vertical="top"/>
    </xf>
    <xf numFmtId="0" fontId="33" fillId="0" borderId="1" xfId="0" applyFont="1" applyBorder="1" applyAlignment="1">
      <alignment horizontal="left" vertical="top" wrapText="1"/>
    </xf>
    <xf numFmtId="0" fontId="33" fillId="0" borderId="1" xfId="0" applyFont="1" applyBorder="1" applyAlignment="1">
      <alignment horizontal="left" vertical="top"/>
    </xf>
    <xf numFmtId="0" fontId="42" fillId="0" borderId="1" xfId="0" applyFont="1" applyBorder="1" applyAlignment="1">
      <alignment horizontal="left" vertical="center"/>
    </xf>
    <xf numFmtId="0" fontId="44" fillId="0" borderId="1" xfId="0" applyFont="1" applyBorder="1" applyAlignment="1">
      <alignment horizontal="left" vertical="center" wrapText="1"/>
    </xf>
    <xf numFmtId="0" fontId="6" fillId="0" borderId="1" xfId="0" quotePrefix="1" applyFont="1" applyBorder="1" applyAlignment="1">
      <alignment horizontal="left" vertical="center" wrapText="1"/>
    </xf>
  </cellXfs>
  <cellStyles count="2">
    <cellStyle name="Normal" xfId="0" builtinId="0"/>
    <cellStyle name="Normal 2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0</xdr:colOff>
      <xdr:row>122</xdr:row>
      <xdr:rowOff>514350</xdr:rowOff>
    </xdr:from>
    <xdr:to>
      <xdr:col>0</xdr:col>
      <xdr:colOff>12700</xdr:colOff>
      <xdr:row>127</xdr:row>
      <xdr:rowOff>15875</xdr:rowOff>
    </xdr:to>
    <xdr:grpSp>
      <xdr:nvGrpSpPr>
        <xdr:cNvPr id="8" name="Group 7">
          <a:extLst>
            <a:ext uri="{FF2B5EF4-FFF2-40B4-BE49-F238E27FC236}">
              <a16:creationId xmlns:a16="http://schemas.microsoft.com/office/drawing/2014/main" id="{00000000-0008-0000-0000-000008000000}"/>
            </a:ext>
          </a:extLst>
        </xdr:cNvPr>
        <xdr:cNvGrpSpPr>
          <a:grpSpLocks/>
        </xdr:cNvGrpSpPr>
      </xdr:nvGrpSpPr>
      <xdr:grpSpPr>
        <a:xfrm>
          <a:off x="0" y="31546800"/>
          <a:ext cx="12700" cy="806450"/>
          <a:chOff x="0" y="0"/>
          <a:chExt cx="12700" cy="1263650"/>
        </a:xfrm>
      </xdr:grpSpPr>
      <xdr:sp macro="" textlink="">
        <xdr:nvSpPr>
          <xdr:cNvPr id="9" name="Graphic 2606">
            <a:extLst>
              <a:ext uri="{FF2B5EF4-FFF2-40B4-BE49-F238E27FC236}">
                <a16:creationId xmlns:a16="http://schemas.microsoft.com/office/drawing/2014/main" id="{00000000-0008-0000-0000-000009000000}"/>
              </a:ext>
            </a:extLst>
          </xdr:cNvPr>
          <xdr:cNvSpPr/>
        </xdr:nvSpPr>
        <xdr:spPr>
          <a:xfrm>
            <a:off x="6105" y="0"/>
            <a:ext cx="1270" cy="799465"/>
          </a:xfrm>
          <a:custGeom>
            <a:avLst/>
            <a:gdLst/>
            <a:ahLst/>
            <a:cxnLst/>
            <a:rect l="l" t="t" r="r" b="b"/>
            <a:pathLst>
              <a:path h="799465">
                <a:moveTo>
                  <a:pt x="0" y="799371"/>
                </a:moveTo>
                <a:lnTo>
                  <a:pt x="0" y="0"/>
                </a:lnTo>
              </a:path>
            </a:pathLst>
          </a:custGeom>
          <a:ln w="12211">
            <a:solidFill>
              <a:srgbClr val="000000"/>
            </a:solidFill>
            <a:prstDash val="solid"/>
          </a:ln>
        </xdr:spPr>
        <xdr:txBody>
          <a:bodyPr wrap="square" lIns="0" tIns="0" rIns="0" bIns="0" rtlCol="0">
            <a:prstTxWarp prst="textNoShape">
              <a:avLst/>
            </a:prstTxWarp>
            <a:noAutofit/>
          </a:bodyPr>
          <a:lstStyle/>
          <a:p>
            <a:endParaRPr lang="en-IN"/>
          </a:p>
        </xdr:txBody>
      </xdr:sp>
      <xdr:sp macro="" textlink="">
        <xdr:nvSpPr>
          <xdr:cNvPr id="10" name="Graphic 2607">
            <a:extLst>
              <a:ext uri="{FF2B5EF4-FFF2-40B4-BE49-F238E27FC236}">
                <a16:creationId xmlns:a16="http://schemas.microsoft.com/office/drawing/2014/main" id="{00000000-0008-0000-0000-00000A000000}"/>
              </a:ext>
            </a:extLst>
          </xdr:cNvPr>
          <xdr:cNvSpPr/>
        </xdr:nvSpPr>
        <xdr:spPr>
          <a:xfrm>
            <a:off x="6105" y="787167"/>
            <a:ext cx="1270" cy="476250"/>
          </a:xfrm>
          <a:custGeom>
            <a:avLst/>
            <a:gdLst/>
            <a:ahLst/>
            <a:cxnLst/>
            <a:rect l="l" t="t" r="r" b="b"/>
            <a:pathLst>
              <a:path h="476250">
                <a:moveTo>
                  <a:pt x="0" y="475961"/>
                </a:moveTo>
                <a:lnTo>
                  <a:pt x="0" y="0"/>
                </a:lnTo>
              </a:path>
            </a:pathLst>
          </a:custGeom>
          <a:ln w="3052">
            <a:solidFill>
              <a:srgbClr val="000000"/>
            </a:solidFill>
            <a:prstDash val="solid"/>
          </a:ln>
        </xdr:spPr>
        <xdr:txBody>
          <a:bodyPr wrap="square" lIns="0" tIns="0" rIns="0" bIns="0" rtlCol="0">
            <a:prstTxWarp prst="textNoShape">
              <a:avLst/>
            </a:prstTxWarp>
            <a:noAutofit/>
          </a:bodyPr>
          <a:lstStyle/>
          <a:p>
            <a:endParaRPr lang="en-IN"/>
          </a:p>
        </xdr:txBody>
      </xdr:sp>
    </xdr:grpSp>
    <xdr:clientData/>
  </xdr:twoCellAnchor>
  <xdr:twoCellAnchor>
    <xdr:from>
      <xdr:col>0</xdr:col>
      <xdr:colOff>0</xdr:colOff>
      <xdr:row>130</xdr:row>
      <xdr:rowOff>9525</xdr:rowOff>
    </xdr:from>
    <xdr:to>
      <xdr:col>11</xdr:col>
      <xdr:colOff>882650</xdr:colOff>
      <xdr:row>130</xdr:row>
      <xdr:rowOff>22225</xdr:rowOff>
    </xdr:to>
    <xdr:grpSp>
      <xdr:nvGrpSpPr>
        <xdr:cNvPr id="11" name="Group 10">
          <a:extLst>
            <a:ext uri="{FF2B5EF4-FFF2-40B4-BE49-F238E27FC236}">
              <a16:creationId xmlns:a16="http://schemas.microsoft.com/office/drawing/2014/main" id="{00000000-0008-0000-0000-00000B000000}"/>
            </a:ext>
          </a:extLst>
        </xdr:cNvPr>
        <xdr:cNvGrpSpPr>
          <a:grpSpLocks/>
        </xdr:cNvGrpSpPr>
      </xdr:nvGrpSpPr>
      <xdr:grpSpPr>
        <a:xfrm>
          <a:off x="0" y="33442275"/>
          <a:ext cx="8083550" cy="12700"/>
          <a:chOff x="0" y="0"/>
          <a:chExt cx="7541259" cy="12700"/>
        </a:xfrm>
      </xdr:grpSpPr>
      <xdr:sp macro="" textlink="">
        <xdr:nvSpPr>
          <xdr:cNvPr id="12" name="Graphic 2609">
            <a:extLst>
              <a:ext uri="{FF2B5EF4-FFF2-40B4-BE49-F238E27FC236}">
                <a16:creationId xmlns:a16="http://schemas.microsoft.com/office/drawing/2014/main" id="{00000000-0008-0000-0000-00000C000000}"/>
              </a:ext>
            </a:extLst>
          </xdr:cNvPr>
          <xdr:cNvSpPr/>
        </xdr:nvSpPr>
        <xdr:spPr>
          <a:xfrm>
            <a:off x="0" y="6102"/>
            <a:ext cx="5654040" cy="1270"/>
          </a:xfrm>
          <a:custGeom>
            <a:avLst/>
            <a:gdLst/>
            <a:ahLst/>
            <a:cxnLst/>
            <a:rect l="l" t="t" r="r" b="b"/>
            <a:pathLst>
              <a:path w="5654040">
                <a:moveTo>
                  <a:pt x="0" y="0"/>
                </a:moveTo>
                <a:lnTo>
                  <a:pt x="5654018" y="0"/>
                </a:lnTo>
              </a:path>
            </a:pathLst>
          </a:custGeom>
          <a:ln w="12204">
            <a:solidFill>
              <a:srgbClr val="000000"/>
            </a:solidFill>
            <a:prstDash val="solid"/>
          </a:ln>
        </xdr:spPr>
        <xdr:txBody>
          <a:bodyPr wrap="square" lIns="0" tIns="0" rIns="0" bIns="0" rtlCol="0">
            <a:prstTxWarp prst="textNoShape">
              <a:avLst/>
            </a:prstTxWarp>
            <a:noAutofit/>
          </a:bodyPr>
          <a:lstStyle/>
          <a:p>
            <a:endParaRPr lang="en-IN"/>
          </a:p>
        </xdr:txBody>
      </xdr:sp>
      <xdr:sp macro="" textlink="">
        <xdr:nvSpPr>
          <xdr:cNvPr id="13" name="Graphic 2610">
            <a:extLst>
              <a:ext uri="{FF2B5EF4-FFF2-40B4-BE49-F238E27FC236}">
                <a16:creationId xmlns:a16="http://schemas.microsoft.com/office/drawing/2014/main" id="{00000000-0008-0000-0000-00000D000000}"/>
              </a:ext>
            </a:extLst>
          </xdr:cNvPr>
          <xdr:cNvSpPr/>
        </xdr:nvSpPr>
        <xdr:spPr>
          <a:xfrm>
            <a:off x="5641806" y="6102"/>
            <a:ext cx="1899285" cy="1270"/>
          </a:xfrm>
          <a:custGeom>
            <a:avLst/>
            <a:gdLst/>
            <a:ahLst/>
            <a:cxnLst/>
            <a:rect l="l" t="t" r="r" b="b"/>
            <a:pathLst>
              <a:path w="1899285">
                <a:moveTo>
                  <a:pt x="0" y="0"/>
                </a:moveTo>
                <a:lnTo>
                  <a:pt x="1898919" y="0"/>
                </a:lnTo>
              </a:path>
            </a:pathLst>
          </a:custGeom>
          <a:ln w="3051">
            <a:solidFill>
              <a:srgbClr val="000000"/>
            </a:solidFill>
            <a:prstDash val="solid"/>
          </a:ln>
        </xdr:spPr>
        <xdr:txBody>
          <a:bodyPr wrap="square" lIns="0" tIns="0" rIns="0" bIns="0" rtlCol="0">
            <a:prstTxWarp prst="textNoShape">
              <a:avLst/>
            </a:prstTxWarp>
            <a:noAutofit/>
          </a:bodyPr>
          <a:lstStyle/>
          <a:p>
            <a:endParaRPr lang="en-IN"/>
          </a:p>
        </xdr:txBody>
      </xdr:sp>
    </xdr:grp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323"/>
  <sheetViews>
    <sheetView tabSelected="1" zoomScaleNormal="100" zoomScaleSheetLayoutView="100" workbookViewId="0">
      <selection activeCell="L6" sqref="L6"/>
    </sheetView>
  </sheetViews>
  <sheetFormatPr defaultColWidth="9.140625" defaultRowHeight="23.25" customHeight="1" x14ac:dyDescent="0.25"/>
  <cols>
    <col min="1" max="1" width="3.85546875" style="10" customWidth="1"/>
    <col min="2" max="2" width="33.5703125" style="11" customWidth="1"/>
    <col min="3" max="3" width="10.7109375" style="11" customWidth="1"/>
    <col min="4" max="4" width="7" style="11" customWidth="1"/>
    <col min="5" max="6" width="7.140625" style="11" customWidth="1"/>
    <col min="7" max="7" width="6.5703125" style="11" customWidth="1"/>
    <col min="8" max="8" width="7.5703125" style="11" customWidth="1"/>
    <col min="9" max="9" width="8.42578125" style="7" customWidth="1"/>
    <col min="10" max="10" width="8.85546875" style="7" customWidth="1"/>
    <col min="11" max="11" width="7.140625" style="1" customWidth="1"/>
    <col min="12" max="12" width="17" style="7" customWidth="1"/>
    <col min="13" max="13" width="9.5703125" style="1" bestFit="1" customWidth="1"/>
    <col min="14" max="16384" width="9.140625" style="1"/>
  </cols>
  <sheetData>
    <row r="1" spans="1:13" ht="29.45" customHeight="1" x14ac:dyDescent="0.25">
      <c r="A1" s="136" t="s">
        <v>210</v>
      </c>
      <c r="B1" s="137"/>
      <c r="C1" s="137"/>
      <c r="D1" s="137"/>
      <c r="E1" s="137"/>
      <c r="F1" s="137"/>
      <c r="G1" s="137"/>
      <c r="H1" s="137"/>
      <c r="I1" s="137"/>
      <c r="J1" s="137"/>
      <c r="K1" s="137"/>
      <c r="L1" s="138"/>
    </row>
    <row r="2" spans="1:13" ht="18.75" customHeight="1" x14ac:dyDescent="0.25">
      <c r="A2" s="143" t="s">
        <v>196</v>
      </c>
      <c r="B2" s="144"/>
      <c r="C2" s="144"/>
      <c r="D2" s="144"/>
      <c r="E2" s="144"/>
      <c r="F2" s="144"/>
      <c r="G2" s="144"/>
      <c r="H2" s="144"/>
      <c r="I2" s="144"/>
      <c r="J2" s="144"/>
      <c r="K2" s="144"/>
      <c r="L2" s="145"/>
    </row>
    <row r="3" spans="1:13" ht="18.75" customHeight="1" x14ac:dyDescent="0.25">
      <c r="A3" s="143" t="s">
        <v>36</v>
      </c>
      <c r="B3" s="144"/>
      <c r="C3" s="144"/>
      <c r="D3" s="144"/>
      <c r="E3" s="144"/>
      <c r="F3" s="144"/>
      <c r="G3" s="144"/>
      <c r="H3" s="144"/>
      <c r="I3" s="144"/>
      <c r="J3" s="144"/>
      <c r="K3" s="144"/>
      <c r="L3" s="145"/>
    </row>
    <row r="4" spans="1:13" ht="29.25" customHeight="1" x14ac:dyDescent="0.25">
      <c r="A4" s="14" t="s">
        <v>0</v>
      </c>
      <c r="B4" s="140" t="s">
        <v>5</v>
      </c>
      <c r="C4" s="140"/>
      <c r="D4" s="140"/>
      <c r="E4" s="140"/>
      <c r="F4" s="140"/>
      <c r="G4" s="140"/>
      <c r="H4" s="140"/>
      <c r="I4" s="9" t="s">
        <v>2</v>
      </c>
      <c r="J4" s="9" t="s">
        <v>1</v>
      </c>
      <c r="K4" s="8" t="s">
        <v>4</v>
      </c>
      <c r="L4" s="9" t="s">
        <v>3</v>
      </c>
    </row>
    <row r="5" spans="1:13" ht="16.5" customHeight="1" x14ac:dyDescent="0.25">
      <c r="A5" s="14"/>
      <c r="B5" s="25" t="s">
        <v>9</v>
      </c>
      <c r="C5" s="25" t="s">
        <v>15</v>
      </c>
      <c r="D5" s="25" t="s">
        <v>10</v>
      </c>
      <c r="E5" s="25" t="s">
        <v>11</v>
      </c>
      <c r="F5" s="25" t="s">
        <v>12</v>
      </c>
      <c r="G5" s="25" t="s">
        <v>13</v>
      </c>
      <c r="H5" s="25" t="s">
        <v>14</v>
      </c>
      <c r="I5" s="26"/>
      <c r="J5" s="26"/>
      <c r="K5" s="27"/>
      <c r="L5" s="26"/>
      <c r="M5" s="1" t="s">
        <v>34</v>
      </c>
    </row>
    <row r="6" spans="1:13" ht="84" customHeight="1" x14ac:dyDescent="0.25">
      <c r="A6" s="16">
        <v>1</v>
      </c>
      <c r="B6" s="133" t="s">
        <v>200</v>
      </c>
      <c r="C6" s="133"/>
      <c r="D6" s="133"/>
      <c r="E6" s="133"/>
      <c r="F6" s="133"/>
      <c r="G6" s="133"/>
      <c r="H6" s="133"/>
      <c r="I6" s="26">
        <v>7.77</v>
      </c>
      <c r="J6" s="28">
        <v>11927</v>
      </c>
      <c r="K6" s="27" t="s">
        <v>33</v>
      </c>
      <c r="L6" s="26">
        <f>ROUND(J6*I6/100,2)</f>
        <v>926.73</v>
      </c>
      <c r="M6" s="1" t="s">
        <v>34</v>
      </c>
    </row>
    <row r="7" spans="1:13" ht="13.5" customHeight="1" x14ac:dyDescent="0.25">
      <c r="A7" s="16"/>
      <c r="B7" s="29" t="s">
        <v>31</v>
      </c>
      <c r="C7" s="30">
        <v>4</v>
      </c>
      <c r="D7" s="25">
        <v>1</v>
      </c>
      <c r="E7" s="31">
        <v>1.2</v>
      </c>
      <c r="F7" s="31">
        <v>1.2</v>
      </c>
      <c r="G7" s="30">
        <v>1.1299999999999999</v>
      </c>
      <c r="H7" s="31">
        <v>6.51</v>
      </c>
      <c r="I7" s="26"/>
      <c r="J7" s="28"/>
      <c r="K7" s="27"/>
      <c r="L7" s="26"/>
    </row>
    <row r="8" spans="1:13" ht="13.5" customHeight="1" x14ac:dyDescent="0.25">
      <c r="A8" s="16"/>
      <c r="B8" s="29" t="s">
        <v>32</v>
      </c>
      <c r="C8" s="30">
        <v>2</v>
      </c>
      <c r="D8" s="25">
        <v>1</v>
      </c>
      <c r="E8" s="30">
        <v>4.3499999999999996</v>
      </c>
      <c r="F8" s="30">
        <v>0.25</v>
      </c>
      <c r="G8" s="30">
        <v>0.25</v>
      </c>
      <c r="H8" s="31">
        <v>0.54</v>
      </c>
      <c r="I8" s="26"/>
      <c r="J8" s="28"/>
      <c r="K8" s="27"/>
      <c r="L8" s="26"/>
    </row>
    <row r="9" spans="1:13" ht="13.5" customHeight="1" x14ac:dyDescent="0.25">
      <c r="A9" s="16"/>
      <c r="B9" s="29"/>
      <c r="C9" s="30">
        <v>2</v>
      </c>
      <c r="D9" s="25">
        <v>1</v>
      </c>
      <c r="E9" s="30">
        <v>2.33</v>
      </c>
      <c r="F9" s="30">
        <v>0.25</v>
      </c>
      <c r="G9" s="30">
        <v>0.25</v>
      </c>
      <c r="H9" s="31">
        <v>0.28999999999999998</v>
      </c>
      <c r="I9" s="26"/>
      <c r="J9" s="28"/>
      <c r="K9" s="27"/>
      <c r="L9" s="26"/>
    </row>
    <row r="10" spans="1:13" ht="13.5" customHeight="1" x14ac:dyDescent="0.25">
      <c r="A10" s="16"/>
      <c r="B10" s="29" t="s">
        <v>22</v>
      </c>
      <c r="C10" s="30">
        <v>1</v>
      </c>
      <c r="D10" s="25">
        <v>1</v>
      </c>
      <c r="E10" s="32">
        <v>2.25</v>
      </c>
      <c r="F10" s="30">
        <v>0.75</v>
      </c>
      <c r="G10" s="30">
        <v>0.25</v>
      </c>
      <c r="H10" s="31">
        <v>0.42</v>
      </c>
      <c r="I10" s="26"/>
      <c r="J10" s="28"/>
      <c r="K10" s="27"/>
      <c r="L10" s="26"/>
    </row>
    <row r="11" spans="1:13" ht="13.5" customHeight="1" x14ac:dyDescent="0.25">
      <c r="A11" s="16"/>
      <c r="B11" s="29"/>
      <c r="C11" s="30"/>
      <c r="D11" s="25"/>
      <c r="E11" s="30"/>
      <c r="F11" s="30"/>
      <c r="G11" s="30"/>
      <c r="H11" s="31">
        <v>7.77</v>
      </c>
      <c r="I11" s="26"/>
      <c r="J11" s="28"/>
      <c r="K11" s="27"/>
      <c r="L11" s="26"/>
    </row>
    <row r="12" spans="1:13" ht="69.75" customHeight="1" x14ac:dyDescent="0.25">
      <c r="A12" s="16">
        <v>2</v>
      </c>
      <c r="B12" s="133" t="s">
        <v>199</v>
      </c>
      <c r="C12" s="133"/>
      <c r="D12" s="133"/>
      <c r="E12" s="133"/>
      <c r="F12" s="133"/>
      <c r="G12" s="133"/>
      <c r="H12" s="133"/>
      <c r="I12" s="26">
        <v>5.18</v>
      </c>
      <c r="J12" s="26">
        <v>379</v>
      </c>
      <c r="K12" s="27" t="s">
        <v>7</v>
      </c>
      <c r="L12" s="26">
        <f>ROUND(J12*I12,2)</f>
        <v>1963.22</v>
      </c>
      <c r="M12" s="1" t="s">
        <v>34</v>
      </c>
    </row>
    <row r="13" spans="1:13" ht="14.25" customHeight="1" x14ac:dyDescent="0.25">
      <c r="A13" s="16"/>
      <c r="B13" s="139" t="s">
        <v>37</v>
      </c>
      <c r="C13" s="139"/>
      <c r="D13" s="139"/>
      <c r="E13" s="33">
        <v>0.67</v>
      </c>
      <c r="F13" s="33">
        <v>7.77</v>
      </c>
      <c r="G13" s="33"/>
      <c r="H13" s="34">
        <v>5.18</v>
      </c>
      <c r="I13" s="26"/>
      <c r="J13" s="26"/>
      <c r="K13" s="27"/>
      <c r="L13" s="26"/>
    </row>
    <row r="14" spans="1:13" ht="54" customHeight="1" x14ac:dyDescent="0.25">
      <c r="A14" s="16">
        <v>3</v>
      </c>
      <c r="B14" s="133" t="s">
        <v>201</v>
      </c>
      <c r="C14" s="133"/>
      <c r="D14" s="133"/>
      <c r="E14" s="133"/>
      <c r="F14" s="133"/>
      <c r="G14" s="133"/>
      <c r="H14" s="133"/>
      <c r="I14" s="26">
        <v>5.73</v>
      </c>
      <c r="J14" s="26">
        <v>521.07000000000005</v>
      </c>
      <c r="K14" s="27" t="s">
        <v>33</v>
      </c>
      <c r="L14" s="26">
        <f>ROUND(J14*I14,2)</f>
        <v>2985.73</v>
      </c>
      <c r="M14" s="1" t="s">
        <v>34</v>
      </c>
    </row>
    <row r="15" spans="1:13" ht="17.25" customHeight="1" x14ac:dyDescent="0.25">
      <c r="A15" s="16"/>
      <c r="B15" s="30" t="s">
        <v>38</v>
      </c>
      <c r="C15" s="30">
        <v>1</v>
      </c>
      <c r="D15" s="30">
        <v>1</v>
      </c>
      <c r="E15" s="30">
        <v>1.6</v>
      </c>
      <c r="F15" s="30">
        <v>1.2</v>
      </c>
      <c r="G15" s="30">
        <v>0.6</v>
      </c>
      <c r="H15" s="30">
        <v>1.1499999999999999</v>
      </c>
      <c r="I15" s="26"/>
      <c r="J15" s="26"/>
      <c r="K15" s="27"/>
      <c r="L15" s="26"/>
    </row>
    <row r="16" spans="1:13" ht="17.25" customHeight="1" x14ac:dyDescent="0.25">
      <c r="A16" s="16"/>
      <c r="B16" s="30"/>
      <c r="C16" s="30">
        <v>1</v>
      </c>
      <c r="D16" s="30">
        <v>1</v>
      </c>
      <c r="E16" s="30">
        <v>1.5</v>
      </c>
      <c r="F16" s="30">
        <v>1.2</v>
      </c>
      <c r="G16" s="30">
        <v>0.6</v>
      </c>
      <c r="H16" s="30">
        <v>1.08</v>
      </c>
      <c r="I16" s="26"/>
      <c r="J16" s="26"/>
      <c r="K16" s="27"/>
      <c r="L16" s="26"/>
    </row>
    <row r="17" spans="1:13" ht="17.25" customHeight="1" x14ac:dyDescent="0.25">
      <c r="A17" s="16"/>
      <c r="B17" s="30"/>
      <c r="C17" s="30">
        <v>1</v>
      </c>
      <c r="D17" s="30">
        <v>1</v>
      </c>
      <c r="E17" s="30">
        <v>1</v>
      </c>
      <c r="F17" s="30">
        <v>1.2</v>
      </c>
      <c r="G17" s="30">
        <v>0.6</v>
      </c>
      <c r="H17" s="30">
        <v>0.72</v>
      </c>
      <c r="I17" s="26"/>
      <c r="J17" s="26"/>
      <c r="K17" s="27"/>
      <c r="L17" s="26"/>
    </row>
    <row r="18" spans="1:13" ht="12.75" customHeight="1" x14ac:dyDescent="0.25">
      <c r="A18" s="16"/>
      <c r="B18" s="29"/>
      <c r="C18" s="30">
        <v>1</v>
      </c>
      <c r="D18" s="30">
        <v>1</v>
      </c>
      <c r="E18" s="30">
        <v>1.1299999999999999</v>
      </c>
      <c r="F18" s="30">
        <v>1</v>
      </c>
      <c r="G18" s="30">
        <v>0.6</v>
      </c>
      <c r="H18" s="31">
        <v>0.68</v>
      </c>
      <c r="I18" s="26"/>
      <c r="J18" s="26"/>
      <c r="K18" s="27"/>
      <c r="L18" s="26"/>
    </row>
    <row r="19" spans="1:13" ht="12.75" customHeight="1" x14ac:dyDescent="0.25">
      <c r="A19" s="16"/>
      <c r="B19" s="29"/>
      <c r="C19" s="30">
        <v>1</v>
      </c>
      <c r="D19" s="30">
        <v>1</v>
      </c>
      <c r="E19" s="30">
        <v>1.5</v>
      </c>
      <c r="F19" s="30">
        <v>2.33</v>
      </c>
      <c r="G19" s="30">
        <v>0.6</v>
      </c>
      <c r="H19" s="31">
        <v>2.1</v>
      </c>
      <c r="I19" s="26"/>
      <c r="J19" s="26"/>
      <c r="K19" s="27"/>
      <c r="L19" s="26"/>
    </row>
    <row r="20" spans="1:13" ht="12.75" customHeight="1" x14ac:dyDescent="0.25">
      <c r="A20" s="16"/>
      <c r="B20" s="29"/>
      <c r="C20" s="35"/>
      <c r="D20" s="30"/>
      <c r="E20" s="30"/>
      <c r="F20" s="30"/>
      <c r="G20" s="30"/>
      <c r="H20" s="31">
        <v>5.73</v>
      </c>
      <c r="I20" s="26"/>
      <c r="J20" s="26"/>
      <c r="K20" s="27"/>
      <c r="L20" s="26"/>
    </row>
    <row r="21" spans="1:13" ht="42.75" customHeight="1" x14ac:dyDescent="0.25">
      <c r="A21" s="16">
        <v>4</v>
      </c>
      <c r="B21" s="133" t="s">
        <v>203</v>
      </c>
      <c r="C21" s="133"/>
      <c r="D21" s="133"/>
      <c r="E21" s="133"/>
      <c r="F21" s="133"/>
      <c r="G21" s="133"/>
      <c r="H21" s="133"/>
      <c r="I21" s="26">
        <v>21.17</v>
      </c>
      <c r="J21" s="26">
        <v>324</v>
      </c>
      <c r="K21" s="27" t="s">
        <v>6</v>
      </c>
      <c r="L21" s="26">
        <f>ROUND(J21*I21,2)</f>
        <v>6859.08</v>
      </c>
      <c r="M21" s="1" t="s">
        <v>34</v>
      </c>
    </row>
    <row r="22" spans="1:13" ht="12.75" customHeight="1" x14ac:dyDescent="0.25">
      <c r="A22" s="16"/>
      <c r="B22" s="29" t="s">
        <v>39</v>
      </c>
      <c r="C22" s="30">
        <v>4</v>
      </c>
      <c r="D22" s="30">
        <v>1</v>
      </c>
      <c r="E22" s="30">
        <v>1.2</v>
      </c>
      <c r="F22" s="30">
        <v>1.2</v>
      </c>
      <c r="G22" s="30"/>
      <c r="H22" s="31">
        <v>5.76</v>
      </c>
      <c r="I22" s="26"/>
      <c r="J22" s="26"/>
      <c r="K22" s="27"/>
      <c r="L22" s="26"/>
    </row>
    <row r="23" spans="1:13" ht="12.75" customHeight="1" x14ac:dyDescent="0.25">
      <c r="A23" s="16"/>
      <c r="B23" s="29" t="s">
        <v>22</v>
      </c>
      <c r="C23" s="30">
        <v>1</v>
      </c>
      <c r="D23" s="30">
        <v>1</v>
      </c>
      <c r="E23" s="30">
        <v>2.25</v>
      </c>
      <c r="F23" s="30">
        <v>0.75</v>
      </c>
      <c r="G23" s="30"/>
      <c r="H23" s="31">
        <v>1.69</v>
      </c>
      <c r="I23" s="26"/>
      <c r="J23" s="26"/>
      <c r="K23" s="27"/>
      <c r="L23" s="26"/>
    </row>
    <row r="24" spans="1:13" ht="12.75" customHeight="1" x14ac:dyDescent="0.25">
      <c r="A24" s="16"/>
      <c r="B24" s="29" t="s">
        <v>40</v>
      </c>
      <c r="C24" s="30">
        <v>1</v>
      </c>
      <c r="D24" s="30">
        <v>1</v>
      </c>
      <c r="E24" s="30">
        <v>4.8499999999999996</v>
      </c>
      <c r="F24" s="30">
        <v>2.83</v>
      </c>
      <c r="G24" s="30"/>
      <c r="H24" s="31">
        <v>13.73</v>
      </c>
      <c r="I24" s="26"/>
      <c r="J24" s="28"/>
      <c r="K24" s="27"/>
      <c r="L24" s="26"/>
    </row>
    <row r="25" spans="1:13" ht="12.75" customHeight="1" x14ac:dyDescent="0.25">
      <c r="A25" s="16"/>
      <c r="B25" s="29"/>
      <c r="C25" s="30"/>
      <c r="D25" s="30"/>
      <c r="E25" s="30"/>
      <c r="F25" s="30"/>
      <c r="G25" s="30"/>
      <c r="H25" s="31">
        <v>21.17</v>
      </c>
      <c r="I25" s="26"/>
      <c r="J25" s="28"/>
      <c r="K25" s="27"/>
      <c r="L25" s="26"/>
    </row>
    <row r="26" spans="1:13" ht="56.25" customHeight="1" x14ac:dyDescent="0.25">
      <c r="A26" s="16">
        <v>5</v>
      </c>
      <c r="B26" s="133" t="s">
        <v>202</v>
      </c>
      <c r="C26" s="133"/>
      <c r="D26" s="133"/>
      <c r="E26" s="133"/>
      <c r="F26" s="133"/>
      <c r="G26" s="133"/>
      <c r="H26" s="133"/>
      <c r="I26" s="26">
        <f>H30</f>
        <v>2.12</v>
      </c>
      <c r="J26" s="26">
        <v>3261.05</v>
      </c>
      <c r="K26" s="27" t="s">
        <v>6</v>
      </c>
      <c r="L26" s="26">
        <f>ROUND(J26*I26,2)</f>
        <v>6913.43</v>
      </c>
      <c r="M26" s="1" t="s">
        <v>34</v>
      </c>
    </row>
    <row r="27" spans="1:13" ht="12.75" customHeight="1" x14ac:dyDescent="0.25">
      <c r="A27" s="16"/>
      <c r="B27" s="29" t="s">
        <v>39</v>
      </c>
      <c r="C27" s="30">
        <v>4</v>
      </c>
      <c r="D27" s="30">
        <v>1</v>
      </c>
      <c r="E27" s="30">
        <v>1.2</v>
      </c>
      <c r="F27" s="30">
        <v>1.2</v>
      </c>
      <c r="G27" s="29">
        <v>0.1</v>
      </c>
      <c r="H27" s="31">
        <v>0.57999999999999996</v>
      </c>
      <c r="I27" s="26"/>
      <c r="J27" s="28"/>
      <c r="K27" s="27"/>
      <c r="L27" s="26"/>
    </row>
    <row r="28" spans="1:13" ht="12.75" customHeight="1" x14ac:dyDescent="0.25">
      <c r="A28" s="16"/>
      <c r="B28" s="29" t="s">
        <v>41</v>
      </c>
      <c r="C28" s="30">
        <v>1</v>
      </c>
      <c r="D28" s="30">
        <v>1</v>
      </c>
      <c r="E28" s="30">
        <v>2.25</v>
      </c>
      <c r="F28" s="30">
        <v>0.75</v>
      </c>
      <c r="G28" s="29">
        <v>0.1</v>
      </c>
      <c r="H28" s="31">
        <v>0.17</v>
      </c>
      <c r="I28" s="26"/>
      <c r="J28" s="28"/>
      <c r="K28" s="27"/>
      <c r="L28" s="26"/>
    </row>
    <row r="29" spans="1:13" ht="12.75" customHeight="1" x14ac:dyDescent="0.25">
      <c r="A29" s="16"/>
      <c r="B29" s="29" t="s">
        <v>40</v>
      </c>
      <c r="C29" s="30">
        <v>1</v>
      </c>
      <c r="D29" s="30">
        <v>1</v>
      </c>
      <c r="E29" s="30">
        <v>4.8499999999999996</v>
      </c>
      <c r="F29" s="30">
        <v>2.83</v>
      </c>
      <c r="G29" s="29">
        <v>0.1</v>
      </c>
      <c r="H29" s="31">
        <v>1.37</v>
      </c>
      <c r="I29" s="26"/>
      <c r="J29" s="28"/>
      <c r="K29" s="27"/>
      <c r="L29" s="26"/>
    </row>
    <row r="30" spans="1:13" ht="17.25" customHeight="1" x14ac:dyDescent="0.25">
      <c r="A30" s="16"/>
      <c r="B30" s="25"/>
      <c r="C30" s="30"/>
      <c r="D30" s="30"/>
      <c r="E30" s="30"/>
      <c r="F30" s="30"/>
      <c r="G30" s="30"/>
      <c r="H30" s="31">
        <v>2.12</v>
      </c>
      <c r="I30" s="26"/>
      <c r="J30" s="28"/>
      <c r="K30" s="27"/>
      <c r="L30" s="26"/>
    </row>
    <row r="31" spans="1:13" ht="51.75" customHeight="1" x14ac:dyDescent="0.25">
      <c r="A31" s="16">
        <v>6</v>
      </c>
      <c r="B31" s="133" t="s">
        <v>194</v>
      </c>
      <c r="C31" s="133"/>
      <c r="D31" s="133"/>
      <c r="E31" s="133"/>
      <c r="F31" s="133"/>
      <c r="G31" s="133"/>
      <c r="H31" s="133"/>
      <c r="I31" s="26">
        <f>H50</f>
        <v>7.34</v>
      </c>
      <c r="J31" s="26">
        <v>5716.46</v>
      </c>
      <c r="K31" s="27" t="s">
        <v>6</v>
      </c>
      <c r="L31" s="26">
        <f>ROUND(J31*I31,2)</f>
        <v>41958.82</v>
      </c>
      <c r="M31" s="1" t="s">
        <v>34</v>
      </c>
    </row>
    <row r="32" spans="1:13" ht="12" customHeight="1" x14ac:dyDescent="0.25">
      <c r="A32" s="16"/>
      <c r="B32" s="30" t="s">
        <v>42</v>
      </c>
      <c r="C32" s="36">
        <v>4</v>
      </c>
      <c r="D32" s="37">
        <v>1</v>
      </c>
      <c r="E32" s="37">
        <v>1.2</v>
      </c>
      <c r="F32" s="36">
        <v>1.2</v>
      </c>
      <c r="G32" s="38">
        <v>0.2</v>
      </c>
      <c r="H32" s="36">
        <v>1.1499999999999999</v>
      </c>
      <c r="I32" s="26"/>
      <c r="J32" s="26"/>
      <c r="K32" s="27"/>
      <c r="L32" s="26"/>
    </row>
    <row r="33" spans="1:12" ht="12.75" customHeight="1" x14ac:dyDescent="0.25">
      <c r="A33" s="16"/>
      <c r="B33" s="133" t="s">
        <v>43</v>
      </c>
      <c r="C33" s="36">
        <v>4</v>
      </c>
      <c r="D33" s="36">
        <v>1</v>
      </c>
      <c r="E33" s="146">
        <v>0.8</v>
      </c>
      <c r="F33" s="146"/>
      <c r="G33" s="38">
        <v>0.2</v>
      </c>
      <c r="H33" s="36">
        <v>0.64</v>
      </c>
      <c r="I33" s="26"/>
      <c r="J33" s="26"/>
      <c r="K33" s="27"/>
      <c r="L33" s="26"/>
    </row>
    <row r="34" spans="1:12" ht="12" customHeight="1" x14ac:dyDescent="0.25">
      <c r="A34" s="16"/>
      <c r="B34" s="133"/>
      <c r="C34" s="36">
        <v>4</v>
      </c>
      <c r="D34" s="38">
        <v>1</v>
      </c>
      <c r="E34" s="36">
        <v>0.4</v>
      </c>
      <c r="F34" s="36">
        <v>0.4</v>
      </c>
      <c r="G34" s="36">
        <v>0.3</v>
      </c>
      <c r="H34" s="36">
        <v>0.19</v>
      </c>
      <c r="I34" s="26"/>
      <c r="J34" s="26"/>
      <c r="K34" s="27"/>
      <c r="L34" s="26"/>
    </row>
    <row r="35" spans="1:12" ht="12" customHeight="1" x14ac:dyDescent="0.25">
      <c r="A35" s="16"/>
      <c r="B35" s="30" t="s">
        <v>32</v>
      </c>
      <c r="C35" s="36">
        <v>3</v>
      </c>
      <c r="D35" s="36">
        <v>1</v>
      </c>
      <c r="E35" s="36">
        <v>2.33</v>
      </c>
      <c r="F35" s="36">
        <v>0.25</v>
      </c>
      <c r="G35" s="36">
        <v>0.25</v>
      </c>
      <c r="H35" s="36">
        <v>0.44</v>
      </c>
      <c r="I35" s="26"/>
      <c r="J35" s="26"/>
      <c r="K35" s="27"/>
      <c r="L35" s="26"/>
    </row>
    <row r="36" spans="1:12" ht="12" customHeight="1" x14ac:dyDescent="0.25">
      <c r="A36" s="16"/>
      <c r="B36" s="30" t="s">
        <v>44</v>
      </c>
      <c r="C36" s="36">
        <v>1</v>
      </c>
      <c r="D36" s="38">
        <v>1</v>
      </c>
      <c r="E36" s="38">
        <v>1.2</v>
      </c>
      <c r="F36" s="36">
        <v>0.25</v>
      </c>
      <c r="G36" s="36">
        <v>0.25</v>
      </c>
      <c r="H36" s="36">
        <v>0.08</v>
      </c>
      <c r="I36" s="26"/>
      <c r="J36" s="26"/>
      <c r="K36" s="27"/>
      <c r="L36" s="26"/>
    </row>
    <row r="37" spans="1:12" ht="12" customHeight="1" x14ac:dyDescent="0.25">
      <c r="A37" s="16"/>
      <c r="B37" s="30" t="s">
        <v>32</v>
      </c>
      <c r="C37" s="36">
        <v>2</v>
      </c>
      <c r="D37" s="36">
        <v>1</v>
      </c>
      <c r="E37" s="36">
        <v>4.3499999999999996</v>
      </c>
      <c r="F37" s="36">
        <v>0.25</v>
      </c>
      <c r="G37" s="38">
        <v>0.25</v>
      </c>
      <c r="H37" s="38">
        <v>0.54</v>
      </c>
      <c r="I37" s="26"/>
      <c r="J37" s="26"/>
      <c r="K37" s="27"/>
      <c r="L37" s="26"/>
    </row>
    <row r="38" spans="1:12" ht="14.25" customHeight="1" x14ac:dyDescent="0.25">
      <c r="A38" s="16"/>
      <c r="B38" s="30" t="s">
        <v>44</v>
      </c>
      <c r="C38" s="39">
        <v>1</v>
      </c>
      <c r="D38" s="40">
        <v>1</v>
      </c>
      <c r="E38" s="41">
        <v>1.2</v>
      </c>
      <c r="F38" s="42">
        <v>0.25</v>
      </c>
      <c r="G38" s="42">
        <v>0.25</v>
      </c>
      <c r="H38" s="42">
        <v>0.08</v>
      </c>
      <c r="I38" s="26"/>
      <c r="J38" s="26"/>
      <c r="K38" s="27"/>
      <c r="L38" s="26"/>
    </row>
    <row r="39" spans="1:12" ht="14.25" customHeight="1" x14ac:dyDescent="0.25">
      <c r="A39" s="16"/>
      <c r="B39" s="30" t="s">
        <v>44</v>
      </c>
      <c r="C39" s="42">
        <v>1</v>
      </c>
      <c r="D39" s="42">
        <v>1</v>
      </c>
      <c r="E39" s="42">
        <v>1</v>
      </c>
      <c r="F39" s="42">
        <v>0.25</v>
      </c>
      <c r="G39" s="42">
        <v>0.25</v>
      </c>
      <c r="H39" s="42">
        <v>0.06</v>
      </c>
      <c r="I39" s="26"/>
      <c r="J39" s="26"/>
      <c r="K39" s="27"/>
      <c r="L39" s="26"/>
    </row>
    <row r="40" spans="1:12" ht="14.25" customHeight="1" x14ac:dyDescent="0.25">
      <c r="A40" s="16"/>
      <c r="B40" s="30" t="s">
        <v>45</v>
      </c>
      <c r="C40" s="39">
        <v>4</v>
      </c>
      <c r="D40" s="41">
        <v>1</v>
      </c>
      <c r="E40" s="42">
        <v>0.25</v>
      </c>
      <c r="F40" s="42">
        <v>0.25</v>
      </c>
      <c r="G40" s="42">
        <v>3.35</v>
      </c>
      <c r="H40" s="42">
        <v>0.84</v>
      </c>
      <c r="I40" s="26"/>
      <c r="J40" s="26"/>
      <c r="K40" s="27"/>
      <c r="L40" s="26"/>
    </row>
    <row r="41" spans="1:12" ht="14.25" customHeight="1" x14ac:dyDescent="0.25">
      <c r="A41" s="16"/>
      <c r="B41" s="30" t="s">
        <v>20</v>
      </c>
      <c r="C41" s="42">
        <v>2</v>
      </c>
      <c r="D41" s="42">
        <v>1</v>
      </c>
      <c r="E41" s="42">
        <v>2.33</v>
      </c>
      <c r="F41" s="42">
        <v>0.25</v>
      </c>
      <c r="G41" s="42">
        <v>0.2</v>
      </c>
      <c r="H41" s="42">
        <v>0.23</v>
      </c>
      <c r="I41" s="26"/>
      <c r="J41" s="26"/>
      <c r="K41" s="27"/>
      <c r="L41" s="26"/>
    </row>
    <row r="42" spans="1:12" ht="14.25" customHeight="1" x14ac:dyDescent="0.25">
      <c r="A42" s="16"/>
      <c r="B42" s="30"/>
      <c r="C42" s="41">
        <v>3</v>
      </c>
      <c r="D42" s="41">
        <v>1</v>
      </c>
      <c r="E42" s="41">
        <v>4.3499999999999996</v>
      </c>
      <c r="F42" s="42">
        <v>0.25</v>
      </c>
      <c r="G42" s="42">
        <v>0.2</v>
      </c>
      <c r="H42" s="41">
        <v>0.65</v>
      </c>
      <c r="I42" s="26"/>
      <c r="J42" s="26"/>
      <c r="K42" s="27"/>
      <c r="L42" s="26"/>
    </row>
    <row r="43" spans="1:12" ht="14.25" customHeight="1" x14ac:dyDescent="0.25">
      <c r="A43" s="16"/>
      <c r="B43" s="30" t="s">
        <v>46</v>
      </c>
      <c r="C43" s="41">
        <v>1</v>
      </c>
      <c r="D43" s="41">
        <v>1</v>
      </c>
      <c r="E43" s="41">
        <v>1.6</v>
      </c>
      <c r="F43" s="42">
        <v>0.13</v>
      </c>
      <c r="G43" s="42">
        <v>0.2</v>
      </c>
      <c r="H43" s="42">
        <v>0.04</v>
      </c>
      <c r="I43" s="26"/>
      <c r="J43" s="26"/>
      <c r="K43" s="27"/>
      <c r="L43" s="26"/>
    </row>
    <row r="44" spans="1:12" ht="14.25" customHeight="1" x14ac:dyDescent="0.25">
      <c r="A44" s="16"/>
      <c r="B44" s="30"/>
      <c r="C44" s="41">
        <v>1</v>
      </c>
      <c r="D44" s="42">
        <v>1</v>
      </c>
      <c r="E44" s="41">
        <v>1</v>
      </c>
      <c r="F44" s="42">
        <v>0.13</v>
      </c>
      <c r="G44" s="42">
        <v>0.2</v>
      </c>
      <c r="H44" s="42">
        <v>0.03</v>
      </c>
      <c r="I44" s="26"/>
      <c r="J44" s="26"/>
      <c r="K44" s="27"/>
      <c r="L44" s="26"/>
    </row>
    <row r="45" spans="1:12" ht="12.75" customHeight="1" x14ac:dyDescent="0.25">
      <c r="A45" s="16"/>
      <c r="B45" s="30"/>
      <c r="C45" s="41">
        <v>1</v>
      </c>
      <c r="D45" s="41">
        <v>1</v>
      </c>
      <c r="E45" s="43">
        <v>1.2</v>
      </c>
      <c r="F45" s="42">
        <v>0.13</v>
      </c>
      <c r="G45" s="41">
        <v>0.2</v>
      </c>
      <c r="H45" s="42">
        <v>0.03</v>
      </c>
      <c r="I45" s="26"/>
      <c r="J45" s="26"/>
      <c r="K45" s="27"/>
      <c r="L45" s="26"/>
    </row>
    <row r="46" spans="1:12" ht="12.75" customHeight="1" x14ac:dyDescent="0.25">
      <c r="A46" s="16"/>
      <c r="B46" s="29" t="s">
        <v>47</v>
      </c>
      <c r="C46" s="42">
        <v>3</v>
      </c>
      <c r="D46" s="42">
        <v>1</v>
      </c>
      <c r="E46" s="42">
        <v>0.5</v>
      </c>
      <c r="F46" s="42">
        <v>0.45</v>
      </c>
      <c r="G46" s="42">
        <v>0.1</v>
      </c>
      <c r="H46" s="42">
        <v>7.0000000000000007E-2</v>
      </c>
      <c r="I46" s="26"/>
      <c r="J46" s="26"/>
      <c r="K46" s="27"/>
      <c r="L46" s="26"/>
    </row>
    <row r="47" spans="1:12" ht="12.75" customHeight="1" x14ac:dyDescent="0.25">
      <c r="A47" s="16"/>
      <c r="B47" s="29" t="s">
        <v>48</v>
      </c>
      <c r="C47" s="42">
        <v>2</v>
      </c>
      <c r="D47" s="41">
        <v>1</v>
      </c>
      <c r="E47" s="42">
        <v>4.0999999999999996</v>
      </c>
      <c r="F47" s="42">
        <v>0.25</v>
      </c>
      <c r="G47" s="42">
        <v>0.13</v>
      </c>
      <c r="H47" s="42">
        <v>0.27</v>
      </c>
      <c r="I47" s="26"/>
      <c r="J47" s="26"/>
      <c r="K47" s="27"/>
      <c r="L47" s="26"/>
    </row>
    <row r="48" spans="1:12" ht="12.75" customHeight="1" x14ac:dyDescent="0.25">
      <c r="A48" s="16"/>
      <c r="B48" s="30"/>
      <c r="C48" s="42">
        <v>3</v>
      </c>
      <c r="D48" s="42">
        <v>1</v>
      </c>
      <c r="E48" s="42">
        <v>2.33</v>
      </c>
      <c r="F48" s="42">
        <v>0.25</v>
      </c>
      <c r="G48" s="42">
        <v>0.13</v>
      </c>
      <c r="H48" s="42">
        <v>0.23</v>
      </c>
      <c r="I48" s="26"/>
      <c r="J48" s="26"/>
      <c r="K48" s="27"/>
      <c r="L48" s="26"/>
    </row>
    <row r="49" spans="1:13" ht="12.75" customHeight="1" x14ac:dyDescent="0.25">
      <c r="A49" s="16"/>
      <c r="B49" s="29" t="s">
        <v>49</v>
      </c>
      <c r="C49" s="42">
        <v>1</v>
      </c>
      <c r="D49" s="41">
        <v>1</v>
      </c>
      <c r="E49" s="42">
        <v>4.8499999999999996</v>
      </c>
      <c r="F49" s="42">
        <v>2.83</v>
      </c>
      <c r="G49" s="42">
        <v>0.13</v>
      </c>
      <c r="H49" s="41">
        <v>1.78</v>
      </c>
      <c r="I49" s="26"/>
      <c r="J49" s="26"/>
      <c r="K49" s="27"/>
      <c r="L49" s="26"/>
    </row>
    <row r="50" spans="1:13" ht="12.75" customHeight="1" x14ac:dyDescent="0.25">
      <c r="A50" s="16"/>
      <c r="B50" s="30"/>
      <c r="C50" s="44"/>
      <c r="D50" s="44"/>
      <c r="E50" s="44"/>
      <c r="F50" s="44"/>
      <c r="G50" s="44"/>
      <c r="H50" s="42">
        <v>7.34</v>
      </c>
      <c r="I50" s="26"/>
      <c r="J50" s="26"/>
      <c r="K50" s="27"/>
      <c r="L50" s="26"/>
    </row>
    <row r="51" spans="1:13" ht="12.75" customHeight="1" x14ac:dyDescent="0.25">
      <c r="A51" s="16"/>
      <c r="B51" s="30"/>
      <c r="C51" s="30"/>
      <c r="D51" s="30"/>
      <c r="E51" s="30"/>
      <c r="F51" s="30"/>
      <c r="G51" s="30"/>
      <c r="H51" s="31"/>
      <c r="I51" s="26"/>
      <c r="J51" s="26"/>
      <c r="K51" s="27"/>
      <c r="L51" s="26"/>
    </row>
    <row r="52" spans="1:13" ht="98.25" customHeight="1" x14ac:dyDescent="0.25">
      <c r="A52" s="156">
        <v>7</v>
      </c>
      <c r="B52" s="157" t="s">
        <v>195</v>
      </c>
      <c r="C52" s="157"/>
      <c r="D52" s="157"/>
      <c r="E52" s="157"/>
      <c r="F52" s="157"/>
      <c r="G52" s="157"/>
      <c r="H52" s="157"/>
      <c r="I52" s="26">
        <f>H63</f>
        <v>4.42</v>
      </c>
      <c r="J52" s="26">
        <v>194</v>
      </c>
      <c r="K52" s="27" t="s">
        <v>184</v>
      </c>
      <c r="L52" s="26">
        <f>ROUND(J52*I52,2)</f>
        <v>857.48</v>
      </c>
      <c r="M52" s="1" t="s">
        <v>34</v>
      </c>
    </row>
    <row r="53" spans="1:13" ht="12.75" hidden="1" customHeight="1" x14ac:dyDescent="0.25">
      <c r="A53" s="156"/>
      <c r="B53" s="157"/>
      <c r="C53" s="157"/>
      <c r="D53" s="157"/>
      <c r="E53" s="157"/>
      <c r="F53" s="157"/>
      <c r="G53" s="157"/>
      <c r="H53" s="157"/>
      <c r="I53" s="45"/>
      <c r="J53" s="45"/>
      <c r="K53" s="46"/>
      <c r="L53" s="45"/>
    </row>
    <row r="54" spans="1:13" ht="12.75" hidden="1" customHeight="1" x14ac:dyDescent="0.25">
      <c r="A54" s="156"/>
      <c r="B54" s="157"/>
      <c r="C54" s="157"/>
      <c r="D54" s="157"/>
      <c r="E54" s="157"/>
      <c r="F54" s="157"/>
      <c r="G54" s="157"/>
      <c r="H54" s="157"/>
      <c r="I54" s="45"/>
      <c r="J54" s="45"/>
      <c r="K54" s="46"/>
      <c r="L54" s="45"/>
    </row>
    <row r="55" spans="1:13" ht="12.75" hidden="1" customHeight="1" x14ac:dyDescent="0.25">
      <c r="A55" s="156"/>
      <c r="B55" s="157"/>
      <c r="C55" s="157"/>
      <c r="D55" s="157"/>
      <c r="E55" s="157"/>
      <c r="F55" s="157"/>
      <c r="G55" s="157"/>
      <c r="H55" s="157"/>
      <c r="I55" s="45"/>
      <c r="J55" s="45"/>
      <c r="K55" s="46"/>
      <c r="L55" s="45"/>
    </row>
    <row r="56" spans="1:13" ht="20.25" hidden="1" customHeight="1" x14ac:dyDescent="0.25">
      <c r="A56" s="156"/>
      <c r="B56" s="157"/>
      <c r="C56" s="157"/>
      <c r="D56" s="157"/>
      <c r="E56" s="157"/>
      <c r="F56" s="157"/>
      <c r="G56" s="157"/>
      <c r="H56" s="157"/>
      <c r="I56" s="47"/>
      <c r="J56" s="47"/>
      <c r="K56" s="48"/>
      <c r="L56" s="49"/>
    </row>
    <row r="57" spans="1:13" ht="12.75" hidden="1" customHeight="1" x14ac:dyDescent="0.25">
      <c r="A57" s="156"/>
      <c r="B57" s="157"/>
      <c r="C57" s="157"/>
      <c r="D57" s="157"/>
      <c r="E57" s="157"/>
      <c r="F57" s="157"/>
      <c r="G57" s="157"/>
      <c r="H57" s="157"/>
      <c r="I57" s="50"/>
      <c r="J57" s="50"/>
      <c r="K57" s="51"/>
      <c r="L57" s="50"/>
    </row>
    <row r="58" spans="1:13" ht="18.75" customHeight="1" x14ac:dyDescent="0.25">
      <c r="A58" s="13"/>
      <c r="B58" s="41" t="s">
        <v>50</v>
      </c>
      <c r="C58" s="42">
        <v>2</v>
      </c>
      <c r="D58" s="41">
        <v>1</v>
      </c>
      <c r="E58" s="42">
        <v>4.3499999999999996</v>
      </c>
      <c r="F58" s="41">
        <v>0.25</v>
      </c>
      <c r="G58" s="44"/>
      <c r="H58" s="42">
        <v>2.1800000000000002</v>
      </c>
      <c r="I58" s="52"/>
      <c r="J58" s="52"/>
      <c r="K58" s="53"/>
      <c r="L58" s="52"/>
      <c r="M58" s="1" t="s">
        <v>34</v>
      </c>
    </row>
    <row r="59" spans="1:13" ht="13.5" customHeight="1" x14ac:dyDescent="0.25">
      <c r="A59" s="13"/>
      <c r="B59" s="44"/>
      <c r="C59" s="42">
        <v>3</v>
      </c>
      <c r="D59" s="42">
        <v>1</v>
      </c>
      <c r="E59" s="42">
        <v>2.33</v>
      </c>
      <c r="F59" s="42">
        <v>0.25</v>
      </c>
      <c r="G59" s="44"/>
      <c r="H59" s="41">
        <v>1.75</v>
      </c>
      <c r="I59" s="52"/>
      <c r="J59" s="52"/>
      <c r="K59" s="53"/>
      <c r="L59" s="52"/>
    </row>
    <row r="60" spans="1:13" ht="13.5" customHeight="1" x14ac:dyDescent="0.25">
      <c r="A60" s="13"/>
      <c r="B60" s="42" t="s">
        <v>51</v>
      </c>
      <c r="C60" s="42">
        <v>1</v>
      </c>
      <c r="D60" s="42">
        <v>1</v>
      </c>
      <c r="E60" s="41">
        <v>1.6</v>
      </c>
      <c r="F60" s="42">
        <v>0.13</v>
      </c>
      <c r="G60" s="44"/>
      <c r="H60" s="42">
        <v>0.21</v>
      </c>
      <c r="I60" s="52"/>
      <c r="J60" s="52"/>
      <c r="K60" s="53"/>
      <c r="L60" s="52"/>
    </row>
    <row r="61" spans="1:13" ht="13.5" customHeight="1" x14ac:dyDescent="0.25">
      <c r="A61" s="13"/>
      <c r="B61" s="41" t="s">
        <v>52</v>
      </c>
      <c r="C61" s="42">
        <v>1</v>
      </c>
      <c r="D61" s="42">
        <v>1</v>
      </c>
      <c r="E61" s="41">
        <v>1.2</v>
      </c>
      <c r="F61" s="42">
        <v>0.13</v>
      </c>
      <c r="G61" s="44"/>
      <c r="H61" s="42">
        <v>0.16</v>
      </c>
      <c r="I61" s="52"/>
      <c r="J61" s="52"/>
      <c r="K61" s="53"/>
      <c r="L61" s="52"/>
    </row>
    <row r="62" spans="1:13" ht="13.5" customHeight="1" x14ac:dyDescent="0.25">
      <c r="A62" s="12"/>
      <c r="B62" s="54"/>
      <c r="C62" s="42">
        <v>1</v>
      </c>
      <c r="D62" s="41">
        <v>1</v>
      </c>
      <c r="E62" s="42">
        <v>1</v>
      </c>
      <c r="F62" s="42">
        <v>0.13</v>
      </c>
      <c r="G62" s="54"/>
      <c r="H62" s="42">
        <v>0.13</v>
      </c>
      <c r="I62" s="55"/>
      <c r="J62" s="55"/>
      <c r="K62" s="56"/>
      <c r="L62" s="55"/>
    </row>
    <row r="63" spans="1:13" ht="13.5" customHeight="1" x14ac:dyDescent="0.25">
      <c r="A63" s="12"/>
      <c r="B63" s="54"/>
      <c r="C63" s="54"/>
      <c r="D63" s="54"/>
      <c r="E63" s="54"/>
      <c r="F63" s="54"/>
      <c r="G63" s="54"/>
      <c r="H63" s="57">
        <v>4.42</v>
      </c>
      <c r="I63" s="55"/>
      <c r="J63" s="55"/>
      <c r="K63" s="56"/>
      <c r="L63" s="55"/>
    </row>
    <row r="64" spans="1:13" ht="34.5" customHeight="1" x14ac:dyDescent="0.25">
      <c r="A64" s="17">
        <v>8</v>
      </c>
      <c r="B64" s="157" t="s">
        <v>53</v>
      </c>
      <c r="C64" s="157"/>
      <c r="D64" s="157"/>
      <c r="E64" s="157"/>
      <c r="F64" s="157"/>
      <c r="G64" s="157"/>
      <c r="H64" s="157"/>
      <c r="I64" s="26">
        <f>H72</f>
        <v>11.49</v>
      </c>
      <c r="J64" s="26">
        <v>666.27</v>
      </c>
      <c r="K64" s="27" t="s">
        <v>184</v>
      </c>
      <c r="L64" s="26">
        <f>ROUND(J64*I64,2)</f>
        <v>7655.44</v>
      </c>
      <c r="M64" s="1" t="s">
        <v>34</v>
      </c>
    </row>
    <row r="65" spans="1:13" ht="24" customHeight="1" x14ac:dyDescent="0.25">
      <c r="A65" s="13"/>
      <c r="B65" s="41" t="s">
        <v>54</v>
      </c>
      <c r="C65" s="58">
        <v>1</v>
      </c>
      <c r="D65" s="48">
        <v>1</v>
      </c>
      <c r="E65" s="48">
        <v>1.6</v>
      </c>
      <c r="F65" s="53"/>
      <c r="G65" s="48">
        <v>2.68</v>
      </c>
      <c r="H65" s="48">
        <v>4.29</v>
      </c>
      <c r="I65" s="52"/>
      <c r="J65" s="52"/>
      <c r="K65" s="53"/>
      <c r="L65" s="52"/>
      <c r="M65" s="1" t="s">
        <v>34</v>
      </c>
    </row>
    <row r="66" spans="1:13" ht="14.25" customHeight="1" x14ac:dyDescent="0.25">
      <c r="A66" s="13"/>
      <c r="B66" s="44"/>
      <c r="C66" s="48">
        <v>1</v>
      </c>
      <c r="D66" s="48">
        <v>1</v>
      </c>
      <c r="E66" s="48">
        <v>1.2</v>
      </c>
      <c r="F66" s="53"/>
      <c r="G66" s="48">
        <v>2.68</v>
      </c>
      <c r="H66" s="58">
        <v>3.22</v>
      </c>
      <c r="I66" s="52"/>
      <c r="J66" s="52"/>
      <c r="K66" s="53"/>
      <c r="L66" s="52"/>
    </row>
    <row r="67" spans="1:13" ht="14.25" customHeight="1" x14ac:dyDescent="0.25">
      <c r="A67" s="12"/>
      <c r="B67" s="54"/>
      <c r="C67" s="58">
        <v>1</v>
      </c>
      <c r="D67" s="59">
        <v>1</v>
      </c>
      <c r="E67" s="58">
        <v>1</v>
      </c>
      <c r="F67" s="56"/>
      <c r="G67" s="48">
        <v>2.68</v>
      </c>
      <c r="H67" s="48">
        <v>2.68</v>
      </c>
      <c r="I67" s="55"/>
      <c r="J67" s="55"/>
      <c r="K67" s="56"/>
      <c r="L67" s="55"/>
    </row>
    <row r="68" spans="1:13" ht="14.25" customHeight="1" x14ac:dyDescent="0.25">
      <c r="A68" s="13"/>
      <c r="B68" s="60" t="s">
        <v>55</v>
      </c>
      <c r="C68" s="48">
        <v>1</v>
      </c>
      <c r="D68" s="58">
        <v>1</v>
      </c>
      <c r="E68" s="48">
        <v>14.85</v>
      </c>
      <c r="F68" s="53"/>
      <c r="G68" s="48">
        <v>0.3</v>
      </c>
      <c r="H68" s="48">
        <v>4.46</v>
      </c>
      <c r="I68" s="52"/>
      <c r="J68" s="52"/>
      <c r="K68" s="53"/>
      <c r="L68" s="52"/>
    </row>
    <row r="69" spans="1:13" ht="14.25" customHeight="1" x14ac:dyDescent="0.25">
      <c r="A69" s="13"/>
      <c r="B69" s="44"/>
      <c r="C69" s="53"/>
      <c r="D69" s="53"/>
      <c r="E69" s="53"/>
      <c r="F69" s="53"/>
      <c r="G69" s="53"/>
      <c r="H69" s="48">
        <v>14.64</v>
      </c>
      <c r="I69" s="52"/>
      <c r="J69" s="52"/>
      <c r="K69" s="53"/>
      <c r="L69" s="52"/>
    </row>
    <row r="70" spans="1:13" ht="14.25" customHeight="1" x14ac:dyDescent="0.25">
      <c r="A70" s="13"/>
      <c r="B70" s="42" t="s">
        <v>56</v>
      </c>
      <c r="C70" s="53"/>
      <c r="D70" s="53"/>
      <c r="E70" s="53"/>
      <c r="F70" s="53"/>
      <c r="G70" s="53"/>
      <c r="H70" s="53"/>
      <c r="I70" s="52"/>
      <c r="J70" s="49"/>
      <c r="K70" s="53"/>
      <c r="L70" s="52"/>
      <c r="M70" s="1" t="s">
        <v>34</v>
      </c>
    </row>
    <row r="71" spans="1:13" ht="14.25" customHeight="1" x14ac:dyDescent="0.25">
      <c r="A71" s="12"/>
      <c r="B71" s="42" t="s">
        <v>57</v>
      </c>
      <c r="C71" s="48">
        <v>2</v>
      </c>
      <c r="D71" s="48">
        <v>1</v>
      </c>
      <c r="E71" s="58">
        <v>0.75</v>
      </c>
      <c r="F71" s="56"/>
      <c r="G71" s="48">
        <v>2.1</v>
      </c>
      <c r="H71" s="48">
        <v>-3.15</v>
      </c>
      <c r="I71" s="55"/>
      <c r="J71" s="55"/>
      <c r="K71" s="56"/>
      <c r="L71" s="55"/>
    </row>
    <row r="72" spans="1:13" ht="13.5" customHeight="1" x14ac:dyDescent="0.25">
      <c r="A72" s="13"/>
      <c r="B72" s="44"/>
      <c r="C72" s="53"/>
      <c r="D72" s="53"/>
      <c r="E72" s="53"/>
      <c r="F72" s="53"/>
      <c r="G72" s="53"/>
      <c r="H72" s="58">
        <v>11.49</v>
      </c>
      <c r="I72" s="52"/>
      <c r="J72" s="52"/>
      <c r="K72" s="53"/>
      <c r="L72" s="52"/>
    </row>
    <row r="73" spans="1:13" ht="24" customHeight="1" x14ac:dyDescent="0.25">
      <c r="A73" s="162">
        <v>9</v>
      </c>
      <c r="B73" s="159" t="s">
        <v>58</v>
      </c>
      <c r="C73" s="159"/>
      <c r="D73" s="159"/>
      <c r="E73" s="159"/>
      <c r="F73" s="159"/>
      <c r="G73" s="159"/>
      <c r="H73" s="159"/>
      <c r="I73" s="26">
        <f>H75</f>
        <v>13.73</v>
      </c>
      <c r="J73" s="26">
        <v>24</v>
      </c>
      <c r="K73" s="27" t="s">
        <v>184</v>
      </c>
      <c r="L73" s="26">
        <f>ROUND(J73*I73,2)</f>
        <v>329.52</v>
      </c>
    </row>
    <row r="74" spans="1:13" ht="14.25" customHeight="1" x14ac:dyDescent="0.25">
      <c r="A74" s="162"/>
      <c r="B74" s="159"/>
      <c r="C74" s="159"/>
      <c r="D74" s="159"/>
      <c r="E74" s="159"/>
      <c r="F74" s="159"/>
      <c r="G74" s="159"/>
      <c r="H74" s="159"/>
      <c r="I74" s="49"/>
      <c r="J74" s="47"/>
      <c r="K74" s="48"/>
      <c r="L74" s="47"/>
    </row>
    <row r="75" spans="1:13" ht="14.25" customHeight="1" x14ac:dyDescent="0.25">
      <c r="A75" s="13"/>
      <c r="B75" s="44"/>
      <c r="C75" s="58">
        <v>1</v>
      </c>
      <c r="D75" s="58">
        <v>1</v>
      </c>
      <c r="E75" s="48">
        <v>4.8499999999999996</v>
      </c>
      <c r="F75" s="59">
        <v>2.83</v>
      </c>
      <c r="G75" s="53"/>
      <c r="H75" s="48">
        <v>13.73</v>
      </c>
      <c r="I75" s="52"/>
      <c r="J75" s="52"/>
      <c r="K75" s="53"/>
      <c r="L75" s="52"/>
    </row>
    <row r="76" spans="1:13" ht="80.25" customHeight="1" x14ac:dyDescent="0.25">
      <c r="A76" s="24">
        <v>10</v>
      </c>
      <c r="B76" s="160" t="s">
        <v>204</v>
      </c>
      <c r="C76" s="160"/>
      <c r="D76" s="160"/>
      <c r="E76" s="160"/>
      <c r="F76" s="160"/>
      <c r="G76" s="160"/>
      <c r="H76" s="160"/>
      <c r="I76" s="26">
        <f>H85</f>
        <v>19.829999999999998</v>
      </c>
      <c r="J76" s="26">
        <v>328</v>
      </c>
      <c r="K76" s="27" t="s">
        <v>184</v>
      </c>
      <c r="L76" s="26">
        <f>ROUND(J76*I76,2)</f>
        <v>6504.24</v>
      </c>
    </row>
    <row r="77" spans="1:13" ht="13.5" customHeight="1" x14ac:dyDescent="0.25">
      <c r="A77" s="13"/>
      <c r="B77" s="41" t="s">
        <v>42</v>
      </c>
      <c r="C77" s="42">
        <v>4</v>
      </c>
      <c r="D77" s="42">
        <v>4</v>
      </c>
      <c r="E77" s="42">
        <v>1.2</v>
      </c>
      <c r="F77" s="44"/>
      <c r="G77" s="42">
        <v>0.3</v>
      </c>
      <c r="H77" s="42">
        <v>5.76</v>
      </c>
      <c r="I77" s="52"/>
      <c r="J77" s="52"/>
      <c r="K77" s="53"/>
      <c r="L77" s="52"/>
    </row>
    <row r="78" spans="1:13" ht="13.5" customHeight="1" x14ac:dyDescent="0.25">
      <c r="A78" s="12"/>
      <c r="B78" s="42" t="s">
        <v>39</v>
      </c>
      <c r="C78" s="42">
        <v>4</v>
      </c>
      <c r="D78" s="42">
        <v>4</v>
      </c>
      <c r="E78" s="42">
        <v>0.4</v>
      </c>
      <c r="F78" s="54"/>
      <c r="G78" s="42">
        <v>0.3</v>
      </c>
      <c r="H78" s="41">
        <v>1.92</v>
      </c>
      <c r="I78" s="55"/>
      <c r="J78" s="55"/>
      <c r="K78" s="56"/>
      <c r="L78" s="55"/>
    </row>
    <row r="79" spans="1:13" ht="14.25" customHeight="1" x14ac:dyDescent="0.25">
      <c r="A79" s="12"/>
      <c r="B79" s="42" t="s">
        <v>59</v>
      </c>
      <c r="C79" s="42">
        <v>4</v>
      </c>
      <c r="D79" s="42">
        <v>4</v>
      </c>
      <c r="E79" s="42">
        <v>0.25</v>
      </c>
      <c r="F79" s="54"/>
      <c r="G79" s="42">
        <v>0.6</v>
      </c>
      <c r="H79" s="41">
        <v>2.4</v>
      </c>
      <c r="I79" s="55"/>
      <c r="J79" s="55"/>
      <c r="K79" s="56"/>
      <c r="L79" s="55"/>
    </row>
    <row r="80" spans="1:13" ht="14.25" customHeight="1" x14ac:dyDescent="0.25">
      <c r="A80" s="12"/>
      <c r="B80" s="41" t="s">
        <v>50</v>
      </c>
      <c r="C80" s="42">
        <v>2</v>
      </c>
      <c r="D80" s="42">
        <v>2</v>
      </c>
      <c r="E80" s="42">
        <v>4.3499999999999996</v>
      </c>
      <c r="F80" s="54"/>
      <c r="G80" s="42">
        <v>0.25</v>
      </c>
      <c r="H80" s="61">
        <v>4.3499999999999996</v>
      </c>
      <c r="I80" s="55"/>
      <c r="J80" s="55"/>
      <c r="K80" s="56"/>
      <c r="L80" s="55"/>
    </row>
    <row r="81" spans="1:13" ht="14.25" customHeight="1" x14ac:dyDescent="0.25">
      <c r="A81" s="13"/>
      <c r="B81" s="41" t="s">
        <v>60</v>
      </c>
      <c r="C81" s="42">
        <v>3</v>
      </c>
      <c r="D81" s="60">
        <v>2</v>
      </c>
      <c r="E81" s="42">
        <v>2.33</v>
      </c>
      <c r="F81" s="44"/>
      <c r="G81" s="42">
        <v>0.25</v>
      </c>
      <c r="H81" s="42">
        <v>3.5</v>
      </c>
      <c r="I81" s="52"/>
      <c r="J81" s="52"/>
      <c r="K81" s="53"/>
      <c r="L81" s="52"/>
    </row>
    <row r="82" spans="1:13" ht="14.25" customHeight="1" x14ac:dyDescent="0.25">
      <c r="A82" s="12"/>
      <c r="B82" s="42" t="s">
        <v>61</v>
      </c>
      <c r="C82" s="42">
        <v>1</v>
      </c>
      <c r="D82" s="42">
        <v>2</v>
      </c>
      <c r="E82" s="41">
        <v>1.6</v>
      </c>
      <c r="F82" s="54"/>
      <c r="G82" s="42">
        <v>0.25</v>
      </c>
      <c r="H82" s="42">
        <v>0.8</v>
      </c>
      <c r="I82" s="55"/>
      <c r="J82" s="55"/>
      <c r="K82" s="56"/>
      <c r="L82" s="55"/>
    </row>
    <row r="83" spans="1:13" ht="14.25" customHeight="1" x14ac:dyDescent="0.25">
      <c r="A83" s="13"/>
      <c r="B83" s="42" t="s">
        <v>62</v>
      </c>
      <c r="C83" s="42">
        <v>1</v>
      </c>
      <c r="D83" s="42">
        <v>2</v>
      </c>
      <c r="E83" s="41">
        <v>1.2</v>
      </c>
      <c r="F83" s="44"/>
      <c r="G83" s="42">
        <v>0.25</v>
      </c>
      <c r="H83" s="42">
        <v>0.6</v>
      </c>
      <c r="I83" s="52"/>
      <c r="J83" s="52"/>
      <c r="K83" s="53"/>
      <c r="L83" s="52"/>
    </row>
    <row r="84" spans="1:13" ht="14.25" customHeight="1" x14ac:dyDescent="0.25">
      <c r="A84" s="16"/>
      <c r="B84" s="62" t="s">
        <v>63</v>
      </c>
      <c r="C84" s="63">
        <v>1</v>
      </c>
      <c r="D84" s="64">
        <v>2</v>
      </c>
      <c r="E84" s="64">
        <v>1</v>
      </c>
      <c r="F84" s="44"/>
      <c r="G84" s="64">
        <v>0.25</v>
      </c>
      <c r="H84" s="64">
        <v>0.5</v>
      </c>
      <c r="I84" s="26"/>
      <c r="J84" s="26"/>
      <c r="K84" s="27"/>
      <c r="L84" s="26"/>
    </row>
    <row r="85" spans="1:13" ht="14.25" customHeight="1" x14ac:dyDescent="0.25">
      <c r="A85" s="16"/>
      <c r="B85" s="44"/>
      <c r="C85" s="44"/>
      <c r="D85" s="44"/>
      <c r="E85" s="44"/>
      <c r="F85" s="44"/>
      <c r="G85" s="44"/>
      <c r="H85" s="63">
        <v>19.829999999999998</v>
      </c>
      <c r="I85" s="26"/>
      <c r="J85" s="26"/>
      <c r="K85" s="27"/>
      <c r="L85" s="26"/>
    </row>
    <row r="86" spans="1:13" ht="75.75" customHeight="1" x14ac:dyDescent="0.25">
      <c r="A86" s="18">
        <v>11</v>
      </c>
      <c r="B86" s="161" t="s">
        <v>205</v>
      </c>
      <c r="C86" s="161"/>
      <c r="D86" s="161"/>
      <c r="E86" s="161"/>
      <c r="F86" s="161"/>
      <c r="G86" s="161"/>
      <c r="H86" s="161"/>
      <c r="I86" s="26">
        <f>H104</f>
        <v>40.79</v>
      </c>
      <c r="J86" s="26">
        <v>328</v>
      </c>
      <c r="K86" s="27" t="s">
        <v>184</v>
      </c>
      <c r="L86" s="26">
        <f>ROUND(J86*I86,2)</f>
        <v>13379.12</v>
      </c>
      <c r="M86" s="1" t="s">
        <v>34</v>
      </c>
    </row>
    <row r="87" spans="1:13" ht="13.5" customHeight="1" x14ac:dyDescent="0.25">
      <c r="A87" s="12"/>
      <c r="B87" s="65" t="s">
        <v>64</v>
      </c>
      <c r="C87" s="63">
        <v>4</v>
      </c>
      <c r="D87" s="63">
        <v>4</v>
      </c>
      <c r="E87" s="63">
        <v>0.25</v>
      </c>
      <c r="F87" s="54"/>
      <c r="G87" s="63">
        <v>2.75</v>
      </c>
      <c r="H87" s="63">
        <v>11</v>
      </c>
      <c r="I87" s="55"/>
      <c r="J87" s="55"/>
      <c r="K87" s="56"/>
      <c r="L87" s="55"/>
    </row>
    <row r="88" spans="1:13" ht="13.5" customHeight="1" x14ac:dyDescent="0.25">
      <c r="A88" s="19"/>
      <c r="B88" s="63" t="s">
        <v>20</v>
      </c>
      <c r="C88" s="64">
        <v>3</v>
      </c>
      <c r="D88" s="63">
        <v>2</v>
      </c>
      <c r="E88" s="64">
        <v>2.33</v>
      </c>
      <c r="F88" s="66"/>
      <c r="G88" s="63">
        <v>0.2</v>
      </c>
      <c r="H88" s="64">
        <v>2.8</v>
      </c>
      <c r="I88" s="67"/>
      <c r="J88" s="67"/>
      <c r="K88" s="68"/>
      <c r="L88" s="67"/>
    </row>
    <row r="89" spans="1:13" ht="13.5" customHeight="1" x14ac:dyDescent="0.25">
      <c r="A89" s="13"/>
      <c r="B89" s="62" t="s">
        <v>65</v>
      </c>
      <c r="C89" s="63">
        <v>2</v>
      </c>
      <c r="D89" s="63">
        <v>2</v>
      </c>
      <c r="E89" s="63">
        <v>4.3499999999999996</v>
      </c>
      <c r="F89" s="44"/>
      <c r="G89" s="64">
        <v>0.2</v>
      </c>
      <c r="H89" s="64">
        <v>3.48</v>
      </c>
      <c r="I89" s="52"/>
      <c r="J89" s="52"/>
      <c r="K89" s="53"/>
      <c r="L89" s="52"/>
    </row>
    <row r="90" spans="1:13" ht="13.5" customHeight="1" x14ac:dyDescent="0.25">
      <c r="A90" s="13"/>
      <c r="B90" s="65" t="s">
        <v>66</v>
      </c>
      <c r="C90" s="64">
        <v>1</v>
      </c>
      <c r="D90" s="64">
        <v>2</v>
      </c>
      <c r="E90" s="63">
        <v>1.2</v>
      </c>
      <c r="F90" s="44"/>
      <c r="G90" s="63">
        <v>0.2</v>
      </c>
      <c r="H90" s="64">
        <v>0.48</v>
      </c>
      <c r="I90" s="52"/>
      <c r="J90" s="52"/>
      <c r="K90" s="53"/>
      <c r="L90" s="52"/>
    </row>
    <row r="91" spans="1:13" ht="13.5" customHeight="1" x14ac:dyDescent="0.25">
      <c r="A91" s="13"/>
      <c r="B91" s="44"/>
      <c r="C91" s="63">
        <v>1</v>
      </c>
      <c r="D91" s="63">
        <v>2</v>
      </c>
      <c r="E91" s="64">
        <v>1.6</v>
      </c>
      <c r="F91" s="44"/>
      <c r="G91" s="63">
        <v>0.2</v>
      </c>
      <c r="H91" s="64">
        <v>0.64</v>
      </c>
      <c r="I91" s="52"/>
      <c r="J91" s="52"/>
      <c r="K91" s="53"/>
      <c r="L91" s="52"/>
    </row>
    <row r="92" spans="1:13" ht="13.5" customHeight="1" x14ac:dyDescent="0.25">
      <c r="A92" s="12"/>
      <c r="B92" s="54"/>
      <c r="C92" s="64">
        <v>1</v>
      </c>
      <c r="D92" s="64">
        <v>2</v>
      </c>
      <c r="E92" s="63">
        <v>1</v>
      </c>
      <c r="F92" s="54"/>
      <c r="G92" s="64">
        <v>0.2</v>
      </c>
      <c r="H92" s="64">
        <v>0.4</v>
      </c>
      <c r="I92" s="55"/>
      <c r="J92" s="55"/>
      <c r="K92" s="56"/>
      <c r="L92" s="55"/>
    </row>
    <row r="93" spans="1:13" ht="13.5" customHeight="1" x14ac:dyDescent="0.25">
      <c r="A93" s="13"/>
      <c r="B93" s="63" t="s">
        <v>67</v>
      </c>
      <c r="C93" s="44"/>
      <c r="D93" s="44"/>
      <c r="E93" s="44"/>
      <c r="F93" s="44"/>
      <c r="G93" s="44"/>
      <c r="H93" s="44"/>
      <c r="I93" s="52"/>
      <c r="J93" s="52"/>
      <c r="K93" s="53"/>
      <c r="L93" s="52"/>
    </row>
    <row r="94" spans="1:13" ht="13.5" customHeight="1" x14ac:dyDescent="0.25">
      <c r="A94" s="13"/>
      <c r="B94" s="63" t="s">
        <v>68</v>
      </c>
      <c r="C94" s="64">
        <v>3</v>
      </c>
      <c r="D94" s="63">
        <v>1</v>
      </c>
      <c r="E94" s="64">
        <v>0.45</v>
      </c>
      <c r="F94" s="44"/>
      <c r="G94" s="63">
        <v>0.25</v>
      </c>
      <c r="H94" s="63">
        <v>0.34</v>
      </c>
      <c r="I94" s="52"/>
      <c r="J94" s="52"/>
      <c r="K94" s="53"/>
      <c r="L94" s="52"/>
    </row>
    <row r="95" spans="1:13" ht="13.5" customHeight="1" x14ac:dyDescent="0.25">
      <c r="A95" s="12"/>
      <c r="B95" s="63" t="s">
        <v>57</v>
      </c>
      <c r="C95" s="63">
        <v>2</v>
      </c>
      <c r="D95" s="63">
        <v>1</v>
      </c>
      <c r="E95" s="64">
        <v>1.05</v>
      </c>
      <c r="F95" s="54"/>
      <c r="G95" s="64">
        <v>0.25</v>
      </c>
      <c r="H95" s="64">
        <v>0.53</v>
      </c>
      <c r="I95" s="55"/>
      <c r="J95" s="55"/>
      <c r="K95" s="56"/>
      <c r="L95" s="55"/>
    </row>
    <row r="96" spans="1:13" ht="13.5" customHeight="1" x14ac:dyDescent="0.25">
      <c r="A96" s="13"/>
      <c r="B96" s="44"/>
      <c r="C96" s="63">
        <v>2</v>
      </c>
      <c r="D96" s="64">
        <v>1</v>
      </c>
      <c r="E96" s="64">
        <v>0.75</v>
      </c>
      <c r="F96" s="44"/>
      <c r="G96" s="63">
        <v>0.13</v>
      </c>
      <c r="H96" s="64">
        <v>0.2</v>
      </c>
      <c r="I96" s="52"/>
      <c r="J96" s="52"/>
      <c r="K96" s="53"/>
      <c r="L96" s="52"/>
    </row>
    <row r="97" spans="1:13" ht="18.75" customHeight="1" x14ac:dyDescent="0.25">
      <c r="A97" s="13"/>
      <c r="B97" s="63" t="s">
        <v>47</v>
      </c>
      <c r="C97" s="63">
        <v>3</v>
      </c>
      <c r="D97" s="63">
        <v>1</v>
      </c>
      <c r="E97" s="64">
        <v>0.5</v>
      </c>
      <c r="F97" s="44"/>
      <c r="G97" s="64">
        <v>0.45</v>
      </c>
      <c r="H97" s="64">
        <v>0.68</v>
      </c>
      <c r="I97" s="52"/>
      <c r="J97" s="52"/>
      <c r="K97" s="53"/>
      <c r="L97" s="52"/>
      <c r="M97" s="1" t="s">
        <v>34</v>
      </c>
    </row>
    <row r="98" spans="1:13" ht="12.75" customHeight="1" x14ac:dyDescent="0.25">
      <c r="A98" s="13"/>
      <c r="B98" s="44"/>
      <c r="C98" s="69">
        <v>3</v>
      </c>
      <c r="D98" s="63">
        <v>1</v>
      </c>
      <c r="E98" s="63">
        <v>1.4</v>
      </c>
      <c r="F98" s="44"/>
      <c r="G98" s="64">
        <v>0.1</v>
      </c>
      <c r="H98" s="63">
        <v>0.42</v>
      </c>
      <c r="I98" s="52"/>
      <c r="J98" s="52"/>
      <c r="K98" s="53"/>
      <c r="L98" s="52"/>
    </row>
    <row r="99" spans="1:13" ht="18.75" customHeight="1" x14ac:dyDescent="0.25">
      <c r="A99" s="20"/>
      <c r="B99" s="63" t="s">
        <v>69</v>
      </c>
      <c r="C99" s="63">
        <v>4</v>
      </c>
      <c r="D99" s="63">
        <v>1</v>
      </c>
      <c r="E99" s="64">
        <v>2.33</v>
      </c>
      <c r="F99" s="70"/>
      <c r="G99" s="64">
        <v>0.13</v>
      </c>
      <c r="H99" s="63">
        <v>1.21</v>
      </c>
      <c r="I99" s="71"/>
      <c r="J99" s="71"/>
      <c r="K99" s="72"/>
      <c r="L99" s="71"/>
      <c r="M99" s="1" t="s">
        <v>34</v>
      </c>
    </row>
    <row r="100" spans="1:13" ht="12.75" customHeight="1" x14ac:dyDescent="0.25">
      <c r="A100" s="19"/>
      <c r="B100" s="66"/>
      <c r="C100" s="64">
        <v>2</v>
      </c>
      <c r="D100" s="73">
        <v>1</v>
      </c>
      <c r="E100" s="63">
        <v>1.6</v>
      </c>
      <c r="F100" s="66"/>
      <c r="G100" s="64">
        <v>0.13</v>
      </c>
      <c r="H100" s="64">
        <v>0.42</v>
      </c>
      <c r="I100" s="67"/>
      <c r="J100" s="67"/>
      <c r="K100" s="68"/>
      <c r="L100" s="67"/>
    </row>
    <row r="101" spans="1:13" ht="12.75" customHeight="1" x14ac:dyDescent="0.25">
      <c r="A101" s="12"/>
      <c r="B101" s="54"/>
      <c r="C101" s="64">
        <v>2</v>
      </c>
      <c r="D101" s="64">
        <v>1</v>
      </c>
      <c r="E101" s="64">
        <v>2.5</v>
      </c>
      <c r="F101" s="54"/>
      <c r="G101" s="64">
        <v>0.13</v>
      </c>
      <c r="H101" s="63">
        <v>0.65</v>
      </c>
      <c r="I101" s="55"/>
      <c r="J101" s="55"/>
      <c r="K101" s="56"/>
      <c r="L101" s="55"/>
    </row>
    <row r="102" spans="1:13" ht="18" customHeight="1" x14ac:dyDescent="0.25">
      <c r="A102" s="13"/>
      <c r="B102" s="63" t="s">
        <v>70</v>
      </c>
      <c r="C102" s="63">
        <v>1</v>
      </c>
      <c r="D102" s="63">
        <v>1</v>
      </c>
      <c r="E102" s="63">
        <v>15.35</v>
      </c>
      <c r="F102" s="44"/>
      <c r="G102" s="64">
        <v>0.25</v>
      </c>
      <c r="H102" s="64">
        <v>3.84</v>
      </c>
      <c r="I102" s="52"/>
      <c r="J102" s="52"/>
      <c r="K102" s="53"/>
      <c r="L102" s="52"/>
      <c r="M102" s="1" t="s">
        <v>34</v>
      </c>
    </row>
    <row r="103" spans="1:13" ht="12.75" customHeight="1" x14ac:dyDescent="0.25">
      <c r="A103" s="13"/>
      <c r="B103" s="63" t="s">
        <v>49</v>
      </c>
      <c r="C103" s="63">
        <v>1</v>
      </c>
      <c r="D103" s="64">
        <v>1</v>
      </c>
      <c r="E103" s="63">
        <v>4.8499999999999996</v>
      </c>
      <c r="F103" s="44"/>
      <c r="G103" s="63">
        <v>2.83</v>
      </c>
      <c r="H103" s="63">
        <v>13.73</v>
      </c>
      <c r="I103" s="52"/>
      <c r="J103" s="52"/>
      <c r="K103" s="53"/>
      <c r="L103" s="52"/>
    </row>
    <row r="104" spans="1:13" ht="12.75" customHeight="1" x14ac:dyDescent="0.25">
      <c r="A104" s="13"/>
      <c r="B104" s="44"/>
      <c r="C104" s="44"/>
      <c r="D104" s="44"/>
      <c r="E104" s="44"/>
      <c r="F104" s="44"/>
      <c r="G104" s="44"/>
      <c r="H104" s="63">
        <v>40.79</v>
      </c>
      <c r="I104" s="52"/>
      <c r="J104" s="52"/>
      <c r="K104" s="53"/>
      <c r="L104" s="52"/>
    </row>
    <row r="105" spans="1:13" ht="104.25" customHeight="1" x14ac:dyDescent="0.25">
      <c r="A105" s="18">
        <v>12</v>
      </c>
      <c r="B105" s="158" t="s">
        <v>72</v>
      </c>
      <c r="C105" s="158"/>
      <c r="D105" s="158"/>
      <c r="E105" s="158"/>
      <c r="F105" s="158"/>
      <c r="G105" s="158"/>
      <c r="H105" s="158"/>
      <c r="I105" s="26">
        <f>H106</f>
        <v>13.73</v>
      </c>
      <c r="J105" s="26">
        <v>269</v>
      </c>
      <c r="K105" s="27" t="s">
        <v>184</v>
      </c>
      <c r="L105" s="26">
        <f>ROUND(J105*I105,2)</f>
        <v>3693.37</v>
      </c>
      <c r="M105" s="1" t="s">
        <v>34</v>
      </c>
    </row>
    <row r="106" spans="1:13" ht="13.5" customHeight="1" x14ac:dyDescent="0.25">
      <c r="A106" s="12"/>
      <c r="B106" s="63" t="s">
        <v>71</v>
      </c>
      <c r="C106" s="63">
        <v>1</v>
      </c>
      <c r="D106" s="64">
        <v>1</v>
      </c>
      <c r="E106" s="64">
        <v>4.8499999999999996</v>
      </c>
      <c r="F106" s="54"/>
      <c r="G106" s="64">
        <v>2.83</v>
      </c>
      <c r="H106" s="63">
        <v>13.73</v>
      </c>
      <c r="I106" s="55"/>
      <c r="J106" s="55"/>
      <c r="K106" s="56"/>
      <c r="L106" s="55"/>
    </row>
    <row r="107" spans="1:13" ht="81" customHeight="1" x14ac:dyDescent="0.25">
      <c r="A107" s="16">
        <v>13</v>
      </c>
      <c r="B107" s="155" t="s">
        <v>73</v>
      </c>
      <c r="C107" s="155"/>
      <c r="D107" s="155"/>
      <c r="E107" s="155"/>
      <c r="F107" s="155"/>
      <c r="G107" s="33"/>
      <c r="H107" s="70"/>
      <c r="I107" s="26">
        <f>F108</f>
        <v>0.69179999999999997</v>
      </c>
      <c r="J107" s="26">
        <v>58896.15</v>
      </c>
      <c r="K107" s="27" t="s">
        <v>185</v>
      </c>
      <c r="L107" s="26">
        <f>ROUND(J107*I107,2)</f>
        <v>40744.36</v>
      </c>
      <c r="M107" s="1" t="s">
        <v>34</v>
      </c>
    </row>
    <row r="108" spans="1:13" ht="12.75" customHeight="1" x14ac:dyDescent="0.25">
      <c r="A108" s="16"/>
      <c r="B108" s="74" t="s">
        <v>74</v>
      </c>
      <c r="C108" s="75">
        <v>1.2E-2</v>
      </c>
      <c r="D108" s="63">
        <v>7.34</v>
      </c>
      <c r="E108" s="64">
        <v>7.85</v>
      </c>
      <c r="F108" s="64">
        <v>0.69179999999999997</v>
      </c>
      <c r="G108" s="44"/>
      <c r="H108" s="44"/>
      <c r="I108" s="26"/>
      <c r="J108" s="26"/>
      <c r="K108" s="27"/>
      <c r="L108" s="26"/>
    </row>
    <row r="109" spans="1:13" ht="91.5" customHeight="1" x14ac:dyDescent="0.25">
      <c r="A109" s="16">
        <v>14</v>
      </c>
      <c r="B109" s="133" t="s">
        <v>75</v>
      </c>
      <c r="C109" s="133"/>
      <c r="D109" s="133"/>
      <c r="E109" s="133"/>
      <c r="F109" s="133"/>
      <c r="G109" s="133"/>
      <c r="H109" s="133"/>
      <c r="I109" s="26">
        <v>4.2</v>
      </c>
      <c r="J109" s="26">
        <v>3773</v>
      </c>
      <c r="K109" s="27" t="s">
        <v>184</v>
      </c>
      <c r="L109" s="26">
        <f>ROUND(J109*I109,2)</f>
        <v>15846.6</v>
      </c>
      <c r="M109" s="1" t="s">
        <v>34</v>
      </c>
    </row>
    <row r="110" spans="1:13" ht="41.25" customHeight="1" x14ac:dyDescent="0.25">
      <c r="A110" s="16">
        <v>15</v>
      </c>
      <c r="B110" s="133" t="s">
        <v>76</v>
      </c>
      <c r="C110" s="133"/>
      <c r="D110" s="133"/>
      <c r="E110" s="133"/>
      <c r="F110" s="133"/>
      <c r="G110" s="133"/>
      <c r="H110" s="133"/>
      <c r="I110" s="76"/>
      <c r="J110" s="77"/>
      <c r="K110" s="78"/>
      <c r="L110" s="77"/>
      <c r="M110" s="1" t="s">
        <v>34</v>
      </c>
    </row>
    <row r="111" spans="1:13" ht="18" customHeight="1" x14ac:dyDescent="0.25">
      <c r="A111" s="16"/>
      <c r="B111" s="79" t="s">
        <v>77</v>
      </c>
      <c r="C111" s="30"/>
      <c r="D111" s="30"/>
      <c r="E111" s="30"/>
      <c r="F111" s="30"/>
      <c r="G111" s="30"/>
      <c r="H111" s="30"/>
      <c r="I111" s="26">
        <f>H120</f>
        <v>3.19</v>
      </c>
      <c r="J111" s="26">
        <v>5344</v>
      </c>
      <c r="K111" s="27" t="s">
        <v>186</v>
      </c>
      <c r="L111" s="26">
        <f>ROUND(J111*I111,2)</f>
        <v>17047.36</v>
      </c>
    </row>
    <row r="112" spans="1:13" ht="12" customHeight="1" x14ac:dyDescent="0.25">
      <c r="A112" s="16"/>
      <c r="B112" s="25"/>
      <c r="C112" s="80">
        <v>1</v>
      </c>
      <c r="D112" s="80">
        <v>3</v>
      </c>
      <c r="E112" s="81">
        <v>2.33</v>
      </c>
      <c r="F112" s="81">
        <v>0.25</v>
      </c>
      <c r="G112" s="80">
        <v>0.6</v>
      </c>
      <c r="H112" s="80">
        <v>1.05</v>
      </c>
      <c r="I112" s="26"/>
      <c r="J112" s="26"/>
      <c r="K112" s="27"/>
      <c r="L112" s="26"/>
    </row>
    <row r="113" spans="1:14" ht="12" customHeight="1" x14ac:dyDescent="0.25">
      <c r="A113" s="16"/>
      <c r="B113" s="70"/>
      <c r="C113" s="81">
        <v>1</v>
      </c>
      <c r="D113" s="80">
        <v>2</v>
      </c>
      <c r="E113" s="80">
        <v>4.3499999999999996</v>
      </c>
      <c r="F113" s="80">
        <v>0.25</v>
      </c>
      <c r="G113" s="80">
        <v>0.6</v>
      </c>
      <c r="H113" s="82">
        <v>1.31</v>
      </c>
      <c r="I113" s="26"/>
      <c r="J113" s="26"/>
      <c r="K113" s="27"/>
      <c r="L113" s="26"/>
    </row>
    <row r="114" spans="1:14" ht="15.75" customHeight="1" x14ac:dyDescent="0.25">
      <c r="A114" s="16"/>
      <c r="B114" s="70"/>
      <c r="C114" s="80">
        <v>1</v>
      </c>
      <c r="D114" s="82">
        <v>1</v>
      </c>
      <c r="E114" s="82">
        <v>1.6</v>
      </c>
      <c r="F114" s="80">
        <v>0.25</v>
      </c>
      <c r="G114" s="80">
        <v>0.35</v>
      </c>
      <c r="H114" s="82">
        <v>0.14000000000000001</v>
      </c>
      <c r="I114" s="26"/>
      <c r="J114" s="26"/>
      <c r="K114" s="27"/>
      <c r="L114" s="26"/>
      <c r="M114" s="1" t="s">
        <v>34</v>
      </c>
    </row>
    <row r="115" spans="1:14" ht="13.5" customHeight="1" x14ac:dyDescent="0.25">
      <c r="A115" s="16"/>
      <c r="B115" s="80" t="s">
        <v>78</v>
      </c>
      <c r="C115" s="81">
        <v>1</v>
      </c>
      <c r="D115" s="80">
        <v>1</v>
      </c>
      <c r="E115" s="81">
        <v>1.2</v>
      </c>
      <c r="F115" s="80">
        <v>0.25</v>
      </c>
      <c r="G115" s="80">
        <v>0.35</v>
      </c>
      <c r="H115" s="82">
        <v>0.11</v>
      </c>
      <c r="I115" s="26"/>
      <c r="J115" s="26"/>
      <c r="K115" s="27"/>
      <c r="L115" s="26"/>
    </row>
    <row r="116" spans="1:14" ht="13.5" customHeight="1" x14ac:dyDescent="0.25">
      <c r="A116" s="16"/>
      <c r="B116" s="54"/>
      <c r="C116" s="81">
        <v>1</v>
      </c>
      <c r="D116" s="82">
        <v>1</v>
      </c>
      <c r="E116" s="82">
        <v>1</v>
      </c>
      <c r="F116" s="80">
        <v>0.25</v>
      </c>
      <c r="G116" s="82">
        <v>0.35</v>
      </c>
      <c r="H116" s="82">
        <v>0.09</v>
      </c>
      <c r="I116" s="26"/>
      <c r="J116" s="26"/>
      <c r="K116" s="27"/>
      <c r="L116" s="26"/>
    </row>
    <row r="117" spans="1:14" ht="14.25" customHeight="1" x14ac:dyDescent="0.25">
      <c r="A117" s="16"/>
      <c r="B117" s="70"/>
      <c r="C117" s="81">
        <v>1</v>
      </c>
      <c r="D117" s="80">
        <v>1</v>
      </c>
      <c r="E117" s="80">
        <v>2.25</v>
      </c>
      <c r="F117" s="80">
        <v>0.75</v>
      </c>
      <c r="G117" s="82">
        <v>0.15</v>
      </c>
      <c r="H117" s="82">
        <v>0.25</v>
      </c>
      <c r="I117" s="26"/>
      <c r="J117" s="26"/>
      <c r="K117" s="27"/>
      <c r="L117" s="26"/>
      <c r="M117" s="1" t="s">
        <v>34</v>
      </c>
    </row>
    <row r="118" spans="1:14" ht="13.5" customHeight="1" x14ac:dyDescent="0.25">
      <c r="A118" s="16"/>
      <c r="B118" s="79" t="s">
        <v>79</v>
      </c>
      <c r="C118" s="81">
        <v>1</v>
      </c>
      <c r="D118" s="82">
        <v>1</v>
      </c>
      <c r="E118" s="80">
        <v>2.25</v>
      </c>
      <c r="F118" s="80">
        <v>0.5</v>
      </c>
      <c r="G118" s="82">
        <v>0.15</v>
      </c>
      <c r="H118" s="82">
        <v>0.17</v>
      </c>
      <c r="I118" s="26"/>
      <c r="J118" s="26"/>
      <c r="K118" s="27"/>
      <c r="L118" s="26"/>
    </row>
    <row r="119" spans="1:14" ht="13.5" customHeight="1" x14ac:dyDescent="0.25">
      <c r="A119" s="16"/>
      <c r="B119" s="70"/>
      <c r="C119" s="81">
        <v>1</v>
      </c>
      <c r="D119" s="80">
        <v>1</v>
      </c>
      <c r="E119" s="81">
        <v>2.25</v>
      </c>
      <c r="F119" s="80">
        <v>0.25</v>
      </c>
      <c r="G119" s="82">
        <v>0.15</v>
      </c>
      <c r="H119" s="82">
        <v>0.08</v>
      </c>
      <c r="I119" s="26"/>
      <c r="J119" s="26"/>
      <c r="K119" s="27"/>
      <c r="L119" s="26"/>
    </row>
    <row r="120" spans="1:14" ht="15.75" customHeight="1" x14ac:dyDescent="0.25">
      <c r="A120" s="16"/>
      <c r="B120" s="70"/>
      <c r="C120" s="54"/>
      <c r="D120" s="54"/>
      <c r="E120" s="54"/>
      <c r="F120" s="54"/>
      <c r="G120" s="54"/>
      <c r="H120" s="82">
        <v>3.19</v>
      </c>
      <c r="I120" s="26"/>
      <c r="J120" s="26"/>
      <c r="K120" s="27"/>
      <c r="L120" s="26"/>
      <c r="M120" s="1" t="s">
        <v>34</v>
      </c>
    </row>
    <row r="121" spans="1:14" ht="28.5" customHeight="1" x14ac:dyDescent="0.25">
      <c r="A121" s="16">
        <v>16</v>
      </c>
      <c r="B121" s="133" t="s">
        <v>80</v>
      </c>
      <c r="C121" s="133"/>
      <c r="D121" s="133"/>
      <c r="E121" s="133"/>
      <c r="F121" s="133"/>
      <c r="G121" s="133"/>
      <c r="H121" s="133"/>
      <c r="I121" s="26">
        <f>H129</f>
        <v>8.6999999999999993</v>
      </c>
      <c r="J121" s="26">
        <v>5072.4799999999996</v>
      </c>
      <c r="K121" s="27" t="s">
        <v>186</v>
      </c>
      <c r="L121" s="26">
        <f>ROUND(J121*I121,2)</f>
        <v>44130.58</v>
      </c>
      <c r="M121" s="1" t="s">
        <v>34</v>
      </c>
      <c r="N121" s="1" t="s">
        <v>35</v>
      </c>
    </row>
    <row r="122" spans="1:14" ht="13.5" customHeight="1" x14ac:dyDescent="0.25">
      <c r="A122" s="16"/>
      <c r="B122" s="83" t="s">
        <v>81</v>
      </c>
      <c r="C122" s="81">
        <v>1</v>
      </c>
      <c r="D122" s="80">
        <v>3</v>
      </c>
      <c r="E122" s="80">
        <v>2.33</v>
      </c>
      <c r="F122" s="81">
        <v>0.25</v>
      </c>
      <c r="G122" s="80">
        <v>2.5499999999999998</v>
      </c>
      <c r="H122" s="80">
        <v>4.46</v>
      </c>
      <c r="I122" s="26"/>
      <c r="J122" s="26"/>
      <c r="K122" s="27"/>
      <c r="L122" s="26"/>
    </row>
    <row r="123" spans="1:14" ht="13.5" customHeight="1" x14ac:dyDescent="0.25">
      <c r="A123" s="16"/>
      <c r="B123" s="44"/>
      <c r="C123" s="81">
        <v>1</v>
      </c>
      <c r="D123" s="81">
        <v>2</v>
      </c>
      <c r="E123" s="81">
        <v>4.3499999999999996</v>
      </c>
      <c r="F123" s="80">
        <v>0.25</v>
      </c>
      <c r="G123" s="80">
        <v>2.5499999999999998</v>
      </c>
      <c r="H123" s="82">
        <v>5.55</v>
      </c>
      <c r="I123" s="26"/>
      <c r="J123" s="26"/>
      <c r="K123" s="26"/>
      <c r="L123" s="26"/>
    </row>
    <row r="124" spans="1:14" ht="13.5" customHeight="1" x14ac:dyDescent="0.25">
      <c r="A124" s="16"/>
      <c r="B124" s="44"/>
      <c r="C124" s="44"/>
      <c r="D124" s="44"/>
      <c r="E124" s="44"/>
      <c r="F124" s="44"/>
      <c r="G124" s="44"/>
      <c r="H124" s="80">
        <v>10</v>
      </c>
      <c r="I124" s="26"/>
      <c r="J124" s="26"/>
      <c r="K124" s="26"/>
      <c r="L124" s="26"/>
      <c r="M124" s="1" t="s">
        <v>34</v>
      </c>
      <c r="N124" s="1" t="s">
        <v>35</v>
      </c>
    </row>
    <row r="125" spans="1:14" ht="13.5" customHeight="1" x14ac:dyDescent="0.25">
      <c r="A125" s="16"/>
      <c r="B125" s="83" t="s">
        <v>82</v>
      </c>
      <c r="C125" s="70"/>
      <c r="D125" s="70"/>
      <c r="E125" s="70"/>
      <c r="F125" s="70"/>
      <c r="G125" s="70"/>
      <c r="H125" s="70"/>
      <c r="I125" s="26"/>
      <c r="J125" s="26"/>
      <c r="K125" s="26"/>
      <c r="L125" s="26"/>
    </row>
    <row r="126" spans="1:14" ht="13.5" customHeight="1" x14ac:dyDescent="0.25">
      <c r="A126" s="16"/>
      <c r="B126" s="83" t="s">
        <v>83</v>
      </c>
      <c r="C126" s="80">
        <v>3</v>
      </c>
      <c r="D126" s="82">
        <v>1</v>
      </c>
      <c r="E126" s="80">
        <v>0.45</v>
      </c>
      <c r="F126" s="81">
        <v>0.25</v>
      </c>
      <c r="G126" s="80">
        <v>0.6</v>
      </c>
      <c r="H126" s="80">
        <v>-0.2</v>
      </c>
      <c r="I126" s="26"/>
      <c r="J126" s="26"/>
      <c r="K126" s="26"/>
      <c r="L126" s="26"/>
    </row>
    <row r="127" spans="1:14" ht="21.75" customHeight="1" x14ac:dyDescent="0.25">
      <c r="A127" s="16"/>
      <c r="B127" s="84" t="s">
        <v>57</v>
      </c>
      <c r="C127" s="82">
        <v>2</v>
      </c>
      <c r="D127" s="82">
        <v>1</v>
      </c>
      <c r="E127" s="82">
        <v>1.05</v>
      </c>
      <c r="F127" s="80">
        <v>0.25</v>
      </c>
      <c r="G127" s="80">
        <v>2.1</v>
      </c>
      <c r="H127" s="80">
        <v>-1.1000000000000001</v>
      </c>
      <c r="I127" s="26"/>
      <c r="J127" s="26"/>
      <c r="K127" s="26"/>
      <c r="L127" s="26"/>
      <c r="M127" s="1" t="s">
        <v>34</v>
      </c>
    </row>
    <row r="128" spans="1:14" ht="14.25" customHeight="1" x14ac:dyDescent="0.25">
      <c r="A128" s="16"/>
      <c r="B128" s="44"/>
      <c r="C128" s="44"/>
      <c r="D128" s="44"/>
      <c r="E128" s="44"/>
      <c r="F128" s="44"/>
      <c r="G128" s="44"/>
      <c r="H128" s="81">
        <v>-1.31</v>
      </c>
      <c r="I128" s="26"/>
      <c r="J128" s="26"/>
      <c r="K128" s="26"/>
      <c r="L128" s="26"/>
    </row>
    <row r="129" spans="1:18" ht="14.25" customHeight="1" x14ac:dyDescent="0.25">
      <c r="A129" s="16"/>
      <c r="B129" s="54"/>
      <c r="C129" s="54"/>
      <c r="D129" s="54"/>
      <c r="E129" s="54"/>
      <c r="F129" s="54"/>
      <c r="G129" s="54"/>
      <c r="H129" s="82">
        <v>8.6999999999999993</v>
      </c>
      <c r="I129" s="26"/>
      <c r="J129" s="26"/>
      <c r="K129" s="26"/>
      <c r="L129" s="26"/>
    </row>
    <row r="130" spans="1:18" ht="57.75" customHeight="1" x14ac:dyDescent="0.25">
      <c r="A130" s="16">
        <v>17</v>
      </c>
      <c r="B130" s="139" t="s">
        <v>84</v>
      </c>
      <c r="C130" s="139"/>
      <c r="D130" s="139"/>
      <c r="E130" s="139"/>
      <c r="F130" s="139"/>
      <c r="G130" s="139"/>
      <c r="H130" s="139"/>
      <c r="I130" s="26">
        <f>H148</f>
        <v>44.46</v>
      </c>
      <c r="J130" s="26">
        <v>21</v>
      </c>
      <c r="K130" s="27" t="s">
        <v>184</v>
      </c>
      <c r="L130" s="26">
        <f>ROUND(J130*I130,2)</f>
        <v>933.66</v>
      </c>
      <c r="M130" s="1" t="s">
        <v>34</v>
      </c>
    </row>
    <row r="131" spans="1:18" ht="13.5" customHeight="1" x14ac:dyDescent="0.25">
      <c r="A131" s="16"/>
      <c r="B131" s="81" t="s">
        <v>39</v>
      </c>
      <c r="C131" s="85">
        <v>4</v>
      </c>
      <c r="D131" s="81">
        <v>4</v>
      </c>
      <c r="E131" s="80">
        <v>0.25</v>
      </c>
      <c r="F131" s="54"/>
      <c r="G131" s="80">
        <v>3.35</v>
      </c>
      <c r="H131" s="81">
        <v>13.4</v>
      </c>
      <c r="I131" s="125"/>
      <c r="J131" s="125"/>
      <c r="K131" s="125"/>
      <c r="L131" s="125"/>
    </row>
    <row r="132" spans="1:18" ht="13.5" customHeight="1" x14ac:dyDescent="0.25">
      <c r="A132" s="16"/>
      <c r="B132" s="81" t="s">
        <v>85</v>
      </c>
      <c r="C132" s="82">
        <v>3</v>
      </c>
      <c r="D132" s="80">
        <v>2</v>
      </c>
      <c r="E132" s="80">
        <v>2.33</v>
      </c>
      <c r="F132" s="44"/>
      <c r="G132" s="80">
        <v>0.2</v>
      </c>
      <c r="H132" s="80">
        <v>2.8</v>
      </c>
      <c r="I132" s="125"/>
      <c r="J132" s="125"/>
      <c r="K132" s="125"/>
      <c r="L132" s="125"/>
    </row>
    <row r="133" spans="1:18" ht="13.5" customHeight="1" x14ac:dyDescent="0.25">
      <c r="A133" s="16"/>
      <c r="B133" s="81" t="s">
        <v>20</v>
      </c>
      <c r="C133" s="80">
        <v>2</v>
      </c>
      <c r="D133" s="80">
        <v>2</v>
      </c>
      <c r="E133" s="80">
        <v>4.3499999999999996</v>
      </c>
      <c r="F133" s="44"/>
      <c r="G133" s="82">
        <v>0.2</v>
      </c>
      <c r="H133" s="82">
        <v>3.48</v>
      </c>
      <c r="I133" s="125"/>
      <c r="J133" s="125"/>
      <c r="K133" s="125"/>
      <c r="L133" s="125"/>
    </row>
    <row r="134" spans="1:18" ht="16.5" customHeight="1" x14ac:dyDescent="0.25">
      <c r="A134" s="21"/>
      <c r="B134" s="80" t="s">
        <v>86</v>
      </c>
      <c r="C134" s="80">
        <v>1</v>
      </c>
      <c r="D134" s="80">
        <v>2</v>
      </c>
      <c r="E134" s="81">
        <v>1.6</v>
      </c>
      <c r="F134" s="44"/>
      <c r="G134" s="80">
        <v>0.2</v>
      </c>
      <c r="H134" s="82">
        <v>0.64</v>
      </c>
      <c r="I134" s="125"/>
      <c r="J134" s="125"/>
      <c r="K134" s="125"/>
      <c r="L134" s="125"/>
      <c r="M134" s="1" t="s">
        <v>34</v>
      </c>
    </row>
    <row r="135" spans="1:18" ht="15.75" customHeight="1" x14ac:dyDescent="0.25">
      <c r="A135" s="21"/>
      <c r="B135" s="81" t="s">
        <v>87</v>
      </c>
      <c r="C135" s="82">
        <v>1</v>
      </c>
      <c r="D135" s="82">
        <v>2</v>
      </c>
      <c r="E135" s="80">
        <v>1.2</v>
      </c>
      <c r="F135" s="44"/>
      <c r="G135" s="80">
        <v>0.2</v>
      </c>
      <c r="H135" s="82">
        <v>0.48</v>
      </c>
      <c r="I135" s="125"/>
      <c r="J135" s="125"/>
      <c r="K135" s="125"/>
      <c r="L135" s="125"/>
    </row>
    <row r="136" spans="1:18" ht="13.5" customHeight="1" x14ac:dyDescent="0.25">
      <c r="A136" s="16"/>
      <c r="B136" s="54"/>
      <c r="C136" s="81">
        <v>1</v>
      </c>
      <c r="D136" s="81">
        <v>2</v>
      </c>
      <c r="E136" s="81">
        <v>1</v>
      </c>
      <c r="F136" s="54"/>
      <c r="G136" s="80">
        <v>0.2</v>
      </c>
      <c r="H136" s="82">
        <v>0.4</v>
      </c>
      <c r="I136" s="125"/>
      <c r="J136" s="125"/>
      <c r="K136" s="125"/>
      <c r="L136" s="125"/>
    </row>
    <row r="137" spans="1:18" ht="14.25" customHeight="1" x14ac:dyDescent="0.25">
      <c r="A137" s="16"/>
      <c r="B137" s="80" t="s">
        <v>88</v>
      </c>
      <c r="C137" s="44"/>
      <c r="D137" s="44"/>
      <c r="E137" s="44"/>
      <c r="F137" s="44"/>
      <c r="G137" s="44"/>
      <c r="H137" s="44"/>
      <c r="I137" s="125"/>
      <c r="J137" s="125"/>
      <c r="K137" s="125"/>
      <c r="L137" s="125"/>
    </row>
    <row r="138" spans="1:18" ht="26.25" customHeight="1" x14ac:dyDescent="0.25">
      <c r="A138" s="16"/>
      <c r="B138" s="80" t="s">
        <v>83</v>
      </c>
      <c r="C138" s="82">
        <v>3</v>
      </c>
      <c r="D138" s="80">
        <v>1</v>
      </c>
      <c r="E138" s="80">
        <v>0.45</v>
      </c>
      <c r="F138" s="44"/>
      <c r="G138" s="80">
        <v>0.25</v>
      </c>
      <c r="H138" s="82">
        <v>0.34</v>
      </c>
      <c r="I138" s="125"/>
      <c r="J138" s="125"/>
      <c r="K138" s="125"/>
      <c r="L138" s="125"/>
      <c r="M138" s="1" t="s">
        <v>34</v>
      </c>
    </row>
    <row r="139" spans="1:18" ht="12.75" customHeight="1" x14ac:dyDescent="0.25">
      <c r="A139" s="16"/>
      <c r="B139" s="80" t="s">
        <v>57</v>
      </c>
      <c r="C139" s="80">
        <v>2</v>
      </c>
      <c r="D139" s="82">
        <v>1</v>
      </c>
      <c r="E139" s="80">
        <v>0.75</v>
      </c>
      <c r="F139" s="54"/>
      <c r="G139" s="80">
        <v>0.13</v>
      </c>
      <c r="H139" s="82">
        <v>0.2</v>
      </c>
      <c r="I139" s="125"/>
      <c r="J139" s="125"/>
      <c r="K139" s="125"/>
      <c r="L139" s="125"/>
    </row>
    <row r="140" spans="1:18" ht="12.75" customHeight="1" x14ac:dyDescent="0.25">
      <c r="A140" s="16"/>
      <c r="B140" s="44"/>
      <c r="C140" s="81">
        <v>2</v>
      </c>
      <c r="D140" s="80">
        <v>1</v>
      </c>
      <c r="E140" s="81">
        <v>1.05</v>
      </c>
      <c r="F140" s="44"/>
      <c r="G140" s="80">
        <v>0.25</v>
      </c>
      <c r="H140" s="82">
        <v>0.53</v>
      </c>
      <c r="I140" s="125"/>
      <c r="J140" s="125"/>
      <c r="K140" s="125"/>
      <c r="L140" s="125"/>
    </row>
    <row r="141" spans="1:18" ht="12.75" customHeight="1" x14ac:dyDescent="0.25">
      <c r="A141" s="16"/>
      <c r="B141" s="80" t="s">
        <v>47</v>
      </c>
      <c r="C141" s="80">
        <v>3</v>
      </c>
      <c r="D141" s="80">
        <v>2</v>
      </c>
      <c r="E141" s="82">
        <v>0.45</v>
      </c>
      <c r="F141" s="44"/>
      <c r="G141" s="80">
        <v>0.5</v>
      </c>
      <c r="H141" s="80">
        <v>1.35</v>
      </c>
      <c r="I141" s="125"/>
      <c r="J141" s="125"/>
      <c r="K141" s="125"/>
      <c r="L141" s="125"/>
      <c r="R141" s="124"/>
    </row>
    <row r="142" spans="1:18" ht="12.75" customHeight="1" x14ac:dyDescent="0.25">
      <c r="A142" s="16"/>
      <c r="B142" s="80" t="s">
        <v>15</v>
      </c>
      <c r="C142" s="80">
        <v>3</v>
      </c>
      <c r="D142" s="81">
        <v>1</v>
      </c>
      <c r="E142" s="80">
        <v>1.4</v>
      </c>
      <c r="F142" s="44"/>
      <c r="G142" s="80">
        <v>0.1</v>
      </c>
      <c r="H142" s="82">
        <v>0.42</v>
      </c>
      <c r="I142" s="125"/>
      <c r="J142" s="125"/>
      <c r="K142" s="125"/>
      <c r="L142" s="125"/>
    </row>
    <row r="143" spans="1:18" ht="18" customHeight="1" x14ac:dyDescent="0.25">
      <c r="A143" s="16"/>
      <c r="B143" s="81" t="s">
        <v>89</v>
      </c>
      <c r="C143" s="82">
        <v>2</v>
      </c>
      <c r="D143" s="81">
        <v>1</v>
      </c>
      <c r="E143" s="81">
        <v>4.8499999999999996</v>
      </c>
      <c r="F143" s="44"/>
      <c r="G143" s="80">
        <v>0.25</v>
      </c>
      <c r="H143" s="80">
        <v>2.4300000000000002</v>
      </c>
      <c r="I143" s="125"/>
      <c r="J143" s="125"/>
      <c r="K143" s="125"/>
      <c r="L143" s="125"/>
      <c r="M143" s="1" t="s">
        <v>34</v>
      </c>
    </row>
    <row r="144" spans="1:18" ht="12.75" customHeight="1" x14ac:dyDescent="0.25">
      <c r="A144" s="16"/>
      <c r="B144" s="44"/>
      <c r="C144" s="80">
        <v>2</v>
      </c>
      <c r="D144" s="80">
        <v>1</v>
      </c>
      <c r="E144" s="82">
        <v>2.83</v>
      </c>
      <c r="F144" s="44"/>
      <c r="G144" s="80">
        <v>0.25</v>
      </c>
      <c r="H144" s="82">
        <v>1.42</v>
      </c>
      <c r="I144" s="125"/>
      <c r="J144" s="125"/>
      <c r="K144" s="125"/>
      <c r="L144" s="125"/>
    </row>
    <row r="145" spans="1:13" ht="12.75" customHeight="1" x14ac:dyDescent="0.25">
      <c r="A145" s="16"/>
      <c r="B145" s="81" t="s">
        <v>90</v>
      </c>
      <c r="C145" s="80">
        <v>2</v>
      </c>
      <c r="D145" s="80">
        <v>2</v>
      </c>
      <c r="E145" s="80">
        <v>4.3499999999999996</v>
      </c>
      <c r="F145" s="54"/>
      <c r="G145" s="80">
        <v>0.13</v>
      </c>
      <c r="H145" s="80">
        <v>2.2599999999999998</v>
      </c>
      <c r="I145" s="125"/>
      <c r="J145" s="125"/>
      <c r="K145" s="125"/>
      <c r="L145" s="125"/>
    </row>
    <row r="146" spans="1:13" ht="12.75" customHeight="1" x14ac:dyDescent="0.25">
      <c r="A146" s="16"/>
      <c r="B146" s="80" t="s">
        <v>91</v>
      </c>
      <c r="C146" s="80">
        <v>2</v>
      </c>
      <c r="D146" s="81">
        <v>1</v>
      </c>
      <c r="E146" s="80">
        <v>2.33</v>
      </c>
      <c r="F146" s="54"/>
      <c r="G146" s="80">
        <v>0.13</v>
      </c>
      <c r="H146" s="80">
        <v>0.61</v>
      </c>
      <c r="I146" s="125"/>
      <c r="J146" s="125"/>
      <c r="K146" s="125"/>
      <c r="L146" s="125"/>
    </row>
    <row r="147" spans="1:13" ht="19.5" customHeight="1" x14ac:dyDescent="0.25">
      <c r="A147" s="16"/>
      <c r="B147" s="80" t="s">
        <v>19</v>
      </c>
      <c r="C147" s="86">
        <v>1</v>
      </c>
      <c r="D147" s="81">
        <v>1</v>
      </c>
      <c r="E147" s="80">
        <v>4.8499999999999996</v>
      </c>
      <c r="F147" s="44"/>
      <c r="G147" s="80">
        <v>2.83</v>
      </c>
      <c r="H147" s="80">
        <v>13.73</v>
      </c>
      <c r="I147" s="125"/>
      <c r="J147" s="125"/>
      <c r="K147" s="125"/>
      <c r="L147" s="125"/>
      <c r="M147" s="1" t="s">
        <v>34</v>
      </c>
    </row>
    <row r="148" spans="1:13" ht="12.75" customHeight="1" x14ac:dyDescent="0.25">
      <c r="A148" s="16"/>
      <c r="B148" s="44"/>
      <c r="C148" s="44"/>
      <c r="D148" s="44"/>
      <c r="E148" s="44"/>
      <c r="F148" s="44"/>
      <c r="G148" s="44"/>
      <c r="H148" s="81">
        <v>44.46</v>
      </c>
      <c r="I148" s="125"/>
      <c r="J148" s="125"/>
      <c r="K148" s="125"/>
      <c r="L148" s="125"/>
    </row>
    <row r="149" spans="1:13" ht="77.25" customHeight="1" x14ac:dyDescent="0.25">
      <c r="A149" s="16">
        <v>18</v>
      </c>
      <c r="B149" s="133" t="s">
        <v>92</v>
      </c>
      <c r="C149" s="133"/>
      <c r="D149" s="133"/>
      <c r="E149" s="133"/>
      <c r="F149" s="133"/>
      <c r="G149" s="133"/>
      <c r="H149" s="133"/>
      <c r="I149" s="26">
        <f>H169</f>
        <v>84.81</v>
      </c>
      <c r="J149" s="26">
        <v>138</v>
      </c>
      <c r="K149" s="27" t="s">
        <v>184</v>
      </c>
      <c r="L149" s="26">
        <f>ROUND(J149*I149,2)</f>
        <v>11703.78</v>
      </c>
      <c r="M149" s="1" t="s">
        <v>34</v>
      </c>
    </row>
    <row r="150" spans="1:13" ht="13.5" customHeight="1" x14ac:dyDescent="0.25">
      <c r="A150" s="16"/>
      <c r="B150" s="80" t="s">
        <v>70</v>
      </c>
      <c r="C150" s="85">
        <v>1</v>
      </c>
      <c r="D150" s="80">
        <v>2</v>
      </c>
      <c r="E150" s="80">
        <v>4.8499999999999996</v>
      </c>
      <c r="F150" s="54"/>
      <c r="G150" s="82">
        <v>3.9</v>
      </c>
      <c r="H150" s="80">
        <v>37.83</v>
      </c>
      <c r="I150" s="126"/>
      <c r="J150" s="126"/>
      <c r="K150" s="126"/>
      <c r="L150" s="126"/>
    </row>
    <row r="151" spans="1:13" ht="13.5" customHeight="1" x14ac:dyDescent="0.25">
      <c r="A151" s="16"/>
      <c r="B151" s="44"/>
      <c r="C151" s="80">
        <v>1</v>
      </c>
      <c r="D151" s="80">
        <v>2</v>
      </c>
      <c r="E151" s="80">
        <v>2.83</v>
      </c>
      <c r="F151" s="44"/>
      <c r="G151" s="80">
        <v>3.9</v>
      </c>
      <c r="H151" s="80">
        <v>22.07</v>
      </c>
      <c r="I151" s="126"/>
      <c r="J151" s="126"/>
      <c r="K151" s="126"/>
      <c r="L151" s="126"/>
    </row>
    <row r="152" spans="1:13" ht="21" customHeight="1" x14ac:dyDescent="0.25">
      <c r="A152" s="16"/>
      <c r="B152" s="80" t="s">
        <v>47</v>
      </c>
      <c r="C152" s="80">
        <v>3</v>
      </c>
      <c r="D152" s="80">
        <v>1</v>
      </c>
      <c r="E152" s="80">
        <v>0.45</v>
      </c>
      <c r="F152" s="44"/>
      <c r="G152" s="82">
        <v>0.5</v>
      </c>
      <c r="H152" s="80">
        <v>0.68</v>
      </c>
      <c r="I152" s="126"/>
      <c r="J152" s="126"/>
      <c r="K152" s="126"/>
      <c r="L152" s="126"/>
      <c r="M152" s="1" t="s">
        <v>34</v>
      </c>
    </row>
    <row r="153" spans="1:13" ht="13.5" customHeight="1" x14ac:dyDescent="0.25">
      <c r="A153" s="16"/>
      <c r="B153" s="44"/>
      <c r="C153" s="82">
        <v>3</v>
      </c>
      <c r="D153" s="80">
        <v>1</v>
      </c>
      <c r="E153" s="81">
        <v>1.4</v>
      </c>
      <c r="F153" s="44"/>
      <c r="G153" s="82">
        <v>0.1</v>
      </c>
      <c r="H153" s="80">
        <v>0.42</v>
      </c>
      <c r="I153" s="126"/>
      <c r="J153" s="126"/>
      <c r="K153" s="126"/>
      <c r="L153" s="126"/>
    </row>
    <row r="154" spans="1:13" ht="13.5" customHeight="1" x14ac:dyDescent="0.25">
      <c r="A154" s="16"/>
      <c r="B154" s="82" t="s">
        <v>93</v>
      </c>
      <c r="C154" s="81">
        <v>4</v>
      </c>
      <c r="D154" s="82">
        <v>1</v>
      </c>
      <c r="E154" s="80">
        <v>2.33</v>
      </c>
      <c r="F154" s="54"/>
      <c r="G154" s="82">
        <v>0.78</v>
      </c>
      <c r="H154" s="80">
        <v>7.27</v>
      </c>
      <c r="I154" s="126"/>
      <c r="J154" s="126"/>
      <c r="K154" s="126"/>
      <c r="L154" s="126"/>
    </row>
    <row r="155" spans="1:13" ht="13.5" customHeight="1" x14ac:dyDescent="0.25">
      <c r="A155" s="16"/>
      <c r="B155" s="87"/>
      <c r="C155" s="88">
        <v>2</v>
      </c>
      <c r="D155" s="88">
        <v>1</v>
      </c>
      <c r="E155" s="88">
        <v>1.6</v>
      </c>
      <c r="F155" s="90"/>
      <c r="G155" s="89">
        <v>0.78</v>
      </c>
      <c r="H155" s="89">
        <v>2.5</v>
      </c>
      <c r="I155" s="126"/>
      <c r="J155" s="126"/>
      <c r="K155" s="126"/>
      <c r="L155" s="126"/>
    </row>
    <row r="156" spans="1:13" ht="13.5" customHeight="1" x14ac:dyDescent="0.25">
      <c r="A156" s="16"/>
      <c r="B156" s="88" t="s">
        <v>94</v>
      </c>
      <c r="C156" s="88">
        <v>2</v>
      </c>
      <c r="D156" s="89">
        <v>1</v>
      </c>
      <c r="E156" s="89">
        <v>2.5</v>
      </c>
      <c r="F156" s="90"/>
      <c r="G156" s="89">
        <v>0.78</v>
      </c>
      <c r="H156" s="88">
        <v>3.9</v>
      </c>
      <c r="I156" s="126"/>
      <c r="J156" s="126"/>
      <c r="K156" s="126"/>
      <c r="L156" s="126"/>
    </row>
    <row r="157" spans="1:13" ht="13.5" customHeight="1" x14ac:dyDescent="0.25">
      <c r="A157" s="16"/>
      <c r="B157" s="91" t="s">
        <v>95</v>
      </c>
      <c r="C157" s="92">
        <v>1</v>
      </c>
      <c r="D157" s="93">
        <v>2</v>
      </c>
      <c r="E157" s="94">
        <v>1.6</v>
      </c>
      <c r="F157" s="90"/>
      <c r="G157" s="95">
        <v>0.78</v>
      </c>
      <c r="H157" s="88">
        <v>2.5</v>
      </c>
      <c r="I157" s="126"/>
      <c r="J157" s="126"/>
      <c r="K157" s="126"/>
      <c r="L157" s="126"/>
    </row>
    <row r="158" spans="1:13" ht="16.5" customHeight="1" x14ac:dyDescent="0.25">
      <c r="A158" s="16"/>
      <c r="B158" s="96"/>
      <c r="C158" s="88">
        <v>1</v>
      </c>
      <c r="D158" s="88">
        <v>2</v>
      </c>
      <c r="E158" s="91">
        <v>1.2</v>
      </c>
      <c r="F158" s="90"/>
      <c r="G158" s="88">
        <v>0.78</v>
      </c>
      <c r="H158" s="91">
        <v>1.87</v>
      </c>
      <c r="I158" s="126"/>
      <c r="J158" s="126"/>
      <c r="K158" s="126"/>
      <c r="L158" s="126"/>
      <c r="M158" s="1" t="s">
        <v>34</v>
      </c>
    </row>
    <row r="159" spans="1:13" ht="13.5" customHeight="1" x14ac:dyDescent="0.25">
      <c r="A159" s="16"/>
      <c r="B159" s="96"/>
      <c r="C159" s="91">
        <v>1</v>
      </c>
      <c r="D159" s="88">
        <v>2</v>
      </c>
      <c r="E159" s="91">
        <v>1</v>
      </c>
      <c r="F159" s="90"/>
      <c r="G159" s="88">
        <v>0.78</v>
      </c>
      <c r="H159" s="89">
        <v>1.56</v>
      </c>
      <c r="I159" s="126"/>
      <c r="J159" s="126"/>
      <c r="K159" s="126"/>
      <c r="L159" s="126"/>
    </row>
    <row r="160" spans="1:13" ht="13.5" customHeight="1" x14ac:dyDescent="0.25">
      <c r="A160" s="16"/>
      <c r="B160" s="91" t="s">
        <v>21</v>
      </c>
      <c r="C160" s="97">
        <v>1</v>
      </c>
      <c r="D160" s="88">
        <v>2</v>
      </c>
      <c r="E160" s="88">
        <v>4.7300000000000004</v>
      </c>
      <c r="F160" s="90"/>
      <c r="G160" s="88">
        <v>0.13</v>
      </c>
      <c r="H160" s="88">
        <v>1.23</v>
      </c>
      <c r="I160" s="126"/>
      <c r="J160" s="126"/>
      <c r="K160" s="126"/>
      <c r="L160" s="126"/>
    </row>
    <row r="161" spans="1:13" ht="13.5" customHeight="1" x14ac:dyDescent="0.25">
      <c r="A161" s="16"/>
      <c r="B161" s="88"/>
      <c r="C161" s="88">
        <v>1</v>
      </c>
      <c r="D161" s="91">
        <v>2</v>
      </c>
      <c r="E161" s="88">
        <v>2.7</v>
      </c>
      <c r="F161" s="90"/>
      <c r="G161" s="89">
        <v>0.13</v>
      </c>
      <c r="H161" s="89">
        <v>0.7</v>
      </c>
      <c r="I161" s="126"/>
      <c r="J161" s="126"/>
      <c r="K161" s="126"/>
      <c r="L161" s="126"/>
    </row>
    <row r="162" spans="1:13" ht="13.5" customHeight="1" x14ac:dyDescent="0.25">
      <c r="A162" s="16"/>
      <c r="B162" s="88" t="s">
        <v>97</v>
      </c>
      <c r="C162" s="88">
        <v>1</v>
      </c>
      <c r="D162" s="89">
        <v>2</v>
      </c>
      <c r="E162" s="91">
        <v>4.3499999999999996</v>
      </c>
      <c r="F162" s="90"/>
      <c r="G162" s="88">
        <v>0.3</v>
      </c>
      <c r="H162" s="88">
        <v>2.61</v>
      </c>
      <c r="I162" s="126"/>
      <c r="J162" s="126"/>
      <c r="K162" s="126"/>
      <c r="L162" s="126"/>
    </row>
    <row r="163" spans="1:13" ht="13.5" customHeight="1" x14ac:dyDescent="0.25">
      <c r="A163" s="16"/>
      <c r="B163" s="88"/>
      <c r="C163" s="36">
        <v>1</v>
      </c>
      <c r="D163" s="36">
        <v>2</v>
      </c>
      <c r="E163" s="36">
        <v>2.33</v>
      </c>
      <c r="F163" s="90"/>
      <c r="G163" s="38">
        <v>0.3</v>
      </c>
      <c r="H163" s="38">
        <v>1.4</v>
      </c>
      <c r="I163" s="126"/>
      <c r="J163" s="126"/>
      <c r="K163" s="126"/>
      <c r="L163" s="126"/>
    </row>
    <row r="164" spans="1:13" ht="13.5" customHeight="1" x14ac:dyDescent="0.25">
      <c r="A164" s="16"/>
      <c r="B164" s="25"/>
      <c r="C164" s="44"/>
      <c r="D164" s="44"/>
      <c r="E164" s="44"/>
      <c r="F164" s="90"/>
      <c r="G164" s="44"/>
      <c r="H164" s="36">
        <v>86.53</v>
      </c>
      <c r="I164" s="126"/>
      <c r="J164" s="126"/>
      <c r="K164" s="126"/>
      <c r="L164" s="126"/>
    </row>
    <row r="165" spans="1:13" ht="13.5" customHeight="1" x14ac:dyDescent="0.25">
      <c r="A165" s="16"/>
      <c r="B165" s="92" t="s">
        <v>96</v>
      </c>
      <c r="C165" s="36">
        <v>3</v>
      </c>
      <c r="D165" s="36">
        <v>1</v>
      </c>
      <c r="E165" s="36">
        <v>0.45</v>
      </c>
      <c r="F165" s="90"/>
      <c r="G165" s="38">
        <v>0.6</v>
      </c>
      <c r="H165" s="36">
        <v>0.81</v>
      </c>
      <c r="I165" s="126"/>
      <c r="J165" s="126"/>
      <c r="K165" s="126"/>
      <c r="L165" s="126"/>
    </row>
    <row r="166" spans="1:13" ht="13.5" customHeight="1" x14ac:dyDescent="0.25">
      <c r="A166" s="16"/>
      <c r="B166" s="91"/>
      <c r="C166" s="37">
        <v>2</v>
      </c>
      <c r="D166" s="36">
        <v>1</v>
      </c>
      <c r="E166" s="36">
        <v>1.05</v>
      </c>
      <c r="F166" s="90"/>
      <c r="G166" s="36">
        <v>2.1</v>
      </c>
      <c r="H166" s="36">
        <v>4.41</v>
      </c>
      <c r="I166" s="126"/>
      <c r="J166" s="126"/>
      <c r="K166" s="126"/>
      <c r="L166" s="126"/>
    </row>
    <row r="167" spans="1:13" ht="13.5" customHeight="1" x14ac:dyDescent="0.25">
      <c r="A167" s="16"/>
      <c r="B167" s="97"/>
      <c r="C167" s="88"/>
      <c r="D167" s="88"/>
      <c r="E167" s="90"/>
      <c r="F167" s="90"/>
      <c r="G167" s="90"/>
      <c r="H167" s="36">
        <v>5.22</v>
      </c>
      <c r="I167" s="126"/>
      <c r="J167" s="126"/>
      <c r="K167" s="126"/>
      <c r="L167" s="126"/>
    </row>
    <row r="168" spans="1:13" ht="16.5" customHeight="1" x14ac:dyDescent="0.25">
      <c r="A168" s="16"/>
      <c r="B168" s="88" t="s">
        <v>98</v>
      </c>
      <c r="C168" s="91"/>
      <c r="D168" s="88"/>
      <c r="E168" s="121">
        <v>0.33</v>
      </c>
      <c r="F168" s="163">
        <v>5.22</v>
      </c>
      <c r="G168" s="163"/>
      <c r="H168" s="38">
        <v>1.72</v>
      </c>
      <c r="I168" s="126"/>
      <c r="J168" s="126"/>
      <c r="K168" s="126"/>
      <c r="L168" s="126"/>
      <c r="M168" s="1" t="s">
        <v>34</v>
      </c>
    </row>
    <row r="169" spans="1:13" ht="13.5" customHeight="1" x14ac:dyDescent="0.25">
      <c r="A169" s="16"/>
      <c r="B169" s="88"/>
      <c r="C169" s="89"/>
      <c r="D169" s="91"/>
      <c r="E169" s="90"/>
      <c r="F169" s="90"/>
      <c r="G169" s="90"/>
      <c r="H169" s="36">
        <v>84.81</v>
      </c>
      <c r="I169" s="126"/>
      <c r="J169" s="126"/>
      <c r="K169" s="126"/>
      <c r="L169" s="126"/>
    </row>
    <row r="170" spans="1:13" ht="92.25" customHeight="1" x14ac:dyDescent="0.25">
      <c r="A170" s="16">
        <v>19</v>
      </c>
      <c r="B170" s="147" t="s">
        <v>99</v>
      </c>
      <c r="C170" s="148"/>
      <c r="D170" s="148"/>
      <c r="E170" s="148"/>
      <c r="F170" s="148"/>
      <c r="G170" s="148"/>
      <c r="H170" s="148"/>
      <c r="I170" s="26">
        <f>H173</f>
        <v>10.23</v>
      </c>
      <c r="J170" s="26">
        <v>125</v>
      </c>
      <c r="K170" s="27" t="s">
        <v>184</v>
      </c>
      <c r="L170" s="26">
        <f>ROUND(J170*I170,2)</f>
        <v>1278.75</v>
      </c>
    </row>
    <row r="171" spans="1:13" ht="13.5" customHeight="1" x14ac:dyDescent="0.25">
      <c r="A171" s="16"/>
      <c r="B171" s="36" t="s">
        <v>47</v>
      </c>
      <c r="C171" s="36">
        <v>3</v>
      </c>
      <c r="D171" s="38">
        <v>1</v>
      </c>
      <c r="E171" s="36">
        <v>0.45</v>
      </c>
      <c r="F171" s="44"/>
      <c r="G171" s="38">
        <v>0.5</v>
      </c>
      <c r="H171" s="36">
        <v>0.68</v>
      </c>
      <c r="I171" s="164"/>
      <c r="J171" s="164"/>
      <c r="K171" s="165"/>
      <c r="L171" s="164"/>
    </row>
    <row r="172" spans="1:13" ht="13.5" customHeight="1" x14ac:dyDescent="0.25">
      <c r="A172" s="16"/>
      <c r="B172" s="98" t="s">
        <v>100</v>
      </c>
      <c r="C172" s="36">
        <v>1</v>
      </c>
      <c r="D172" s="36">
        <v>1</v>
      </c>
      <c r="E172" s="38">
        <v>4.0999999999999996</v>
      </c>
      <c r="F172" s="54"/>
      <c r="G172" s="36">
        <v>2.33</v>
      </c>
      <c r="H172" s="36">
        <v>9.5500000000000007</v>
      </c>
      <c r="I172" s="164"/>
      <c r="J172" s="164"/>
      <c r="K172" s="165"/>
      <c r="L172" s="164"/>
    </row>
    <row r="173" spans="1:13" ht="13.5" customHeight="1" x14ac:dyDescent="0.25">
      <c r="A173" s="16"/>
      <c r="B173" s="44"/>
      <c r="C173" s="44"/>
      <c r="D173" s="44"/>
      <c r="E173" s="44"/>
      <c r="F173" s="44"/>
      <c r="G173" s="44"/>
      <c r="H173" s="36">
        <v>10.23</v>
      </c>
      <c r="I173" s="164"/>
      <c r="J173" s="164"/>
      <c r="K173" s="165"/>
      <c r="L173" s="164"/>
    </row>
    <row r="174" spans="1:13" ht="35.25" customHeight="1" x14ac:dyDescent="0.25">
      <c r="A174" s="16">
        <v>20</v>
      </c>
      <c r="B174" s="135" t="s">
        <v>101</v>
      </c>
      <c r="C174" s="135"/>
      <c r="D174" s="135"/>
      <c r="E174" s="135"/>
      <c r="F174" s="135"/>
      <c r="G174" s="135"/>
      <c r="H174" s="135"/>
      <c r="I174" s="26">
        <f>H175</f>
        <v>9.2100000000000009</v>
      </c>
      <c r="J174" s="26">
        <v>34</v>
      </c>
      <c r="K174" s="27" t="s">
        <v>184</v>
      </c>
      <c r="L174" s="26">
        <f>ROUND(J174*I174,2)</f>
        <v>313.14</v>
      </c>
    </row>
    <row r="175" spans="1:13" ht="19.5" customHeight="1" x14ac:dyDescent="0.25">
      <c r="A175" s="16"/>
      <c r="B175" s="88"/>
      <c r="C175" s="36">
        <v>1</v>
      </c>
      <c r="D175" s="36">
        <v>1</v>
      </c>
      <c r="E175" s="98">
        <v>15.35</v>
      </c>
      <c r="F175" s="44"/>
      <c r="G175" s="38">
        <v>0.6</v>
      </c>
      <c r="H175" s="36">
        <v>9.2100000000000009</v>
      </c>
      <c r="I175" s="122"/>
      <c r="J175" s="26"/>
      <c r="K175" s="27"/>
      <c r="L175" s="26"/>
    </row>
    <row r="176" spans="1:13" ht="79.5" customHeight="1" x14ac:dyDescent="0.25">
      <c r="A176" s="16">
        <v>21</v>
      </c>
      <c r="B176" s="141" t="s">
        <v>102</v>
      </c>
      <c r="C176" s="142"/>
      <c r="D176" s="142"/>
      <c r="E176" s="142"/>
      <c r="F176" s="142"/>
      <c r="G176" s="142"/>
      <c r="H176" s="142"/>
      <c r="I176" s="26">
        <f>H177</f>
        <v>9.9</v>
      </c>
      <c r="J176" s="26">
        <v>497</v>
      </c>
      <c r="K176" s="27" t="s">
        <v>191</v>
      </c>
      <c r="L176" s="26">
        <f>ROUND(J176*I176,2)</f>
        <v>4920.3</v>
      </c>
      <c r="M176" s="1" t="s">
        <v>34</v>
      </c>
    </row>
    <row r="177" spans="1:14" ht="18.75" customHeight="1" x14ac:dyDescent="0.25">
      <c r="A177" s="16"/>
      <c r="B177" s="89"/>
      <c r="C177" s="36">
        <v>2</v>
      </c>
      <c r="D177" s="36">
        <v>1</v>
      </c>
      <c r="E177" s="36">
        <v>4.95</v>
      </c>
      <c r="F177" s="54"/>
      <c r="G177" s="54"/>
      <c r="H177" s="36">
        <v>9.9</v>
      </c>
      <c r="I177" s="122"/>
      <c r="J177" s="26"/>
      <c r="K177" s="27"/>
      <c r="L177" s="26"/>
    </row>
    <row r="178" spans="1:14" ht="70.5" customHeight="1" x14ac:dyDescent="0.25">
      <c r="A178" s="23">
        <v>22</v>
      </c>
      <c r="B178" s="141" t="s">
        <v>103</v>
      </c>
      <c r="C178" s="142"/>
      <c r="D178" s="142"/>
      <c r="E178" s="142"/>
      <c r="F178" s="142"/>
      <c r="G178" s="142"/>
      <c r="H178" s="142"/>
      <c r="I178" s="26">
        <f>H179</f>
        <v>2.52</v>
      </c>
      <c r="J178" s="26">
        <v>2581</v>
      </c>
      <c r="K178" s="27" t="s">
        <v>184</v>
      </c>
      <c r="L178" s="26">
        <f>ROUND(J178*I178,2)</f>
        <v>6504.12</v>
      </c>
      <c r="M178" s="1" t="s">
        <v>34</v>
      </c>
    </row>
    <row r="179" spans="1:14" ht="12.75" customHeight="1" x14ac:dyDescent="0.25">
      <c r="A179" s="23"/>
      <c r="B179" s="90"/>
      <c r="C179" s="36">
        <v>2</v>
      </c>
      <c r="D179" s="36">
        <v>1</v>
      </c>
      <c r="E179" s="36">
        <v>0.62</v>
      </c>
      <c r="F179" s="44"/>
      <c r="G179" s="38">
        <v>2.0299999999999998</v>
      </c>
      <c r="H179" s="36">
        <v>2.52</v>
      </c>
      <c r="I179" s="122"/>
      <c r="J179" s="26"/>
      <c r="K179" s="27"/>
      <c r="L179" s="26"/>
    </row>
    <row r="180" spans="1:14" ht="54.75" customHeight="1" x14ac:dyDescent="0.25">
      <c r="A180" s="16">
        <v>23</v>
      </c>
      <c r="B180" s="170" t="s">
        <v>187</v>
      </c>
      <c r="C180" s="171"/>
      <c r="D180" s="171"/>
      <c r="E180" s="171"/>
      <c r="F180" s="171"/>
      <c r="G180" s="171"/>
      <c r="H180" s="171"/>
      <c r="I180" s="26">
        <v>2</v>
      </c>
      <c r="J180" s="26">
        <v>84</v>
      </c>
      <c r="K180" s="27" t="s">
        <v>188</v>
      </c>
      <c r="L180" s="26">
        <f>ROUND(J180*I180,2)</f>
        <v>168</v>
      </c>
    </row>
    <row r="181" spans="1:14" ht="33.75" customHeight="1" x14ac:dyDescent="0.25">
      <c r="A181" s="15">
        <v>24</v>
      </c>
      <c r="B181" s="135" t="s">
        <v>104</v>
      </c>
      <c r="C181" s="135"/>
      <c r="D181" s="135"/>
      <c r="E181" s="135"/>
      <c r="F181" s="135"/>
      <c r="G181" s="135"/>
      <c r="H181" s="135"/>
      <c r="I181" s="26">
        <v>6</v>
      </c>
      <c r="J181" s="26">
        <v>66</v>
      </c>
      <c r="K181" s="27" t="s">
        <v>188</v>
      </c>
      <c r="L181" s="26">
        <f>ROUND(J181*I181,2)</f>
        <v>396</v>
      </c>
      <c r="M181" s="1" t="s">
        <v>34</v>
      </c>
    </row>
    <row r="182" spans="1:14" s="4" customFormat="1" ht="39.75" customHeight="1" x14ac:dyDescent="0.25">
      <c r="A182" s="22">
        <v>25</v>
      </c>
      <c r="B182" s="135" t="s">
        <v>105</v>
      </c>
      <c r="C182" s="172"/>
      <c r="D182" s="172"/>
      <c r="E182" s="172"/>
      <c r="F182" s="172"/>
      <c r="G182" s="172"/>
      <c r="H182" s="172"/>
      <c r="I182" s="26">
        <v>4</v>
      </c>
      <c r="J182" s="26">
        <v>87</v>
      </c>
      <c r="K182" s="27" t="s">
        <v>188</v>
      </c>
      <c r="L182" s="26">
        <f t="shared" ref="L182:L184" si="0">ROUND(J182*I182,2)</f>
        <v>348</v>
      </c>
    </row>
    <row r="183" spans="1:14" ht="50.25" customHeight="1" x14ac:dyDescent="0.25">
      <c r="A183" s="15">
        <v>26</v>
      </c>
      <c r="B183" s="149" t="s">
        <v>206</v>
      </c>
      <c r="C183" s="150"/>
      <c r="D183" s="150"/>
      <c r="E183" s="150"/>
      <c r="F183" s="150"/>
      <c r="G183" s="150"/>
      <c r="H183" s="150"/>
      <c r="I183" s="26">
        <v>2</v>
      </c>
      <c r="J183" s="26">
        <v>159</v>
      </c>
      <c r="K183" s="27" t="s">
        <v>188</v>
      </c>
      <c r="L183" s="26">
        <f t="shared" si="0"/>
        <v>318</v>
      </c>
      <c r="M183" s="1" t="s">
        <v>34</v>
      </c>
    </row>
    <row r="184" spans="1:14" ht="64.5" customHeight="1" x14ac:dyDescent="0.25">
      <c r="A184" s="15">
        <v>27</v>
      </c>
      <c r="B184" s="173" t="s">
        <v>106</v>
      </c>
      <c r="C184" s="174"/>
      <c r="D184" s="174"/>
      <c r="E184" s="174"/>
      <c r="F184" s="174"/>
      <c r="G184" s="174"/>
      <c r="H184" s="174"/>
      <c r="I184" s="26">
        <f>H190</f>
        <v>3.49</v>
      </c>
      <c r="J184" s="26">
        <v>463</v>
      </c>
      <c r="K184" s="27" t="s">
        <v>184</v>
      </c>
      <c r="L184" s="26">
        <f t="shared" si="0"/>
        <v>1615.87</v>
      </c>
    </row>
    <row r="185" spans="1:14" ht="21" customHeight="1" x14ac:dyDescent="0.25">
      <c r="A185" s="15"/>
      <c r="B185" s="88" t="s">
        <v>22</v>
      </c>
      <c r="C185" s="38">
        <v>4</v>
      </c>
      <c r="D185" s="37">
        <v>1</v>
      </c>
      <c r="E185" s="36">
        <v>2.25</v>
      </c>
      <c r="F185" s="54"/>
      <c r="G185" s="38">
        <v>0.15</v>
      </c>
      <c r="H185" s="36">
        <v>1.35</v>
      </c>
      <c r="I185" s="122"/>
      <c r="J185" s="26"/>
      <c r="K185" s="27"/>
      <c r="L185" s="26"/>
      <c r="M185" s="1" t="s">
        <v>34</v>
      </c>
    </row>
    <row r="186" spans="1:14" ht="17.25" customHeight="1" x14ac:dyDescent="0.25">
      <c r="A186" s="15"/>
      <c r="B186" s="89"/>
      <c r="C186" s="99">
        <v>3</v>
      </c>
      <c r="D186" s="99">
        <v>1</v>
      </c>
      <c r="E186" s="99">
        <v>2.25</v>
      </c>
      <c r="F186" s="44"/>
      <c r="G186" s="99">
        <v>0.25</v>
      </c>
      <c r="H186" s="99">
        <v>1.69</v>
      </c>
      <c r="I186" s="122"/>
      <c r="J186" s="26"/>
      <c r="K186" s="27"/>
      <c r="L186" s="26"/>
    </row>
    <row r="187" spans="1:14" ht="26.25" customHeight="1" x14ac:dyDescent="0.25">
      <c r="A187" s="15"/>
      <c r="B187" s="88"/>
      <c r="C187" s="99">
        <v>1</v>
      </c>
      <c r="D187" s="99">
        <v>2</v>
      </c>
      <c r="E187" s="99">
        <v>0.25</v>
      </c>
      <c r="F187" s="44"/>
      <c r="G187" s="99">
        <v>0.15</v>
      </c>
      <c r="H187" s="99">
        <v>0.08</v>
      </c>
      <c r="I187" s="122"/>
      <c r="J187" s="26"/>
      <c r="K187" s="27"/>
      <c r="L187" s="26"/>
      <c r="M187" s="1" t="s">
        <v>34</v>
      </c>
    </row>
    <row r="188" spans="1:14" ht="24" customHeight="1" x14ac:dyDescent="0.25">
      <c r="A188" s="15"/>
      <c r="B188" s="114"/>
      <c r="C188" s="99">
        <v>1</v>
      </c>
      <c r="D188" s="99">
        <v>2</v>
      </c>
      <c r="E188" s="99">
        <v>0.5</v>
      </c>
      <c r="F188" s="44"/>
      <c r="G188" s="99">
        <v>0.15</v>
      </c>
      <c r="H188" s="100">
        <v>0.15</v>
      </c>
      <c r="I188" s="26"/>
      <c r="J188" s="26"/>
      <c r="K188" s="27"/>
      <c r="L188" s="26"/>
    </row>
    <row r="189" spans="1:14" ht="24" customHeight="1" x14ac:dyDescent="0.25">
      <c r="A189" s="16"/>
      <c r="B189" s="30"/>
      <c r="C189" s="99">
        <v>1</v>
      </c>
      <c r="D189" s="99">
        <v>2</v>
      </c>
      <c r="E189" s="99">
        <v>0.75</v>
      </c>
      <c r="F189" s="44"/>
      <c r="G189" s="99">
        <v>0.15</v>
      </c>
      <c r="H189" s="99">
        <v>0.23</v>
      </c>
      <c r="I189" s="26"/>
      <c r="J189" s="26"/>
      <c r="K189" s="27"/>
      <c r="L189" s="26"/>
      <c r="M189" s="1" t="s">
        <v>34</v>
      </c>
      <c r="N189" s="1" t="s">
        <v>35</v>
      </c>
    </row>
    <row r="190" spans="1:14" ht="12.75" customHeight="1" x14ac:dyDescent="0.25">
      <c r="A190" s="16"/>
      <c r="B190" s="30"/>
      <c r="C190" s="44"/>
      <c r="D190" s="44"/>
      <c r="E190" s="44"/>
      <c r="F190" s="44"/>
      <c r="G190" s="44"/>
      <c r="H190" s="100">
        <v>3.49</v>
      </c>
      <c r="I190" s="26"/>
      <c r="J190" s="26"/>
      <c r="K190" s="27"/>
      <c r="L190" s="26"/>
    </row>
    <row r="191" spans="1:14" ht="41.25" customHeight="1" x14ac:dyDescent="0.25">
      <c r="A191" s="16">
        <v>28</v>
      </c>
      <c r="B191" s="133" t="s">
        <v>107</v>
      </c>
      <c r="C191" s="133"/>
      <c r="D191" s="133"/>
      <c r="E191" s="133"/>
      <c r="F191" s="133"/>
      <c r="G191" s="133"/>
      <c r="H191" s="133"/>
      <c r="I191" s="26">
        <f>H192</f>
        <v>85.83</v>
      </c>
      <c r="J191" s="26">
        <v>122</v>
      </c>
      <c r="K191" s="27" t="s">
        <v>184</v>
      </c>
      <c r="L191" s="26">
        <f t="shared" ref="L191" si="1">ROUND(J191*I191,2)</f>
        <v>10471.26</v>
      </c>
    </row>
    <row r="192" spans="1:14" ht="16.5" customHeight="1" x14ac:dyDescent="0.2">
      <c r="A192" s="16"/>
      <c r="B192" s="175" t="s">
        <v>108</v>
      </c>
      <c r="C192" s="175"/>
      <c r="D192" s="175"/>
      <c r="E192" s="101">
        <v>84.81</v>
      </c>
      <c r="F192" s="101">
        <v>10.23</v>
      </c>
      <c r="G192" s="101">
        <v>9.2100000000000009</v>
      </c>
      <c r="H192" s="101">
        <v>85.83</v>
      </c>
      <c r="I192" s="26"/>
      <c r="J192" s="26"/>
      <c r="K192" s="27"/>
      <c r="L192" s="26"/>
      <c r="M192" s="1" t="s">
        <v>34</v>
      </c>
    </row>
    <row r="193" spans="1:13" ht="67.5" customHeight="1" x14ac:dyDescent="0.25">
      <c r="A193" s="16">
        <v>29</v>
      </c>
      <c r="B193" s="133" t="s">
        <v>109</v>
      </c>
      <c r="C193" s="133"/>
      <c r="D193" s="133"/>
      <c r="E193" s="133"/>
      <c r="F193" s="133"/>
      <c r="G193" s="133"/>
      <c r="H193" s="133"/>
      <c r="I193" s="26">
        <f>H200</f>
        <v>29.15</v>
      </c>
      <c r="J193" s="26">
        <v>81</v>
      </c>
      <c r="K193" s="27" t="s">
        <v>184</v>
      </c>
      <c r="L193" s="26">
        <f t="shared" ref="L193" si="2">ROUND(J193*I193,2)</f>
        <v>2361.15</v>
      </c>
      <c r="M193" s="1" t="s">
        <v>34</v>
      </c>
    </row>
    <row r="194" spans="1:13" ht="13.5" customHeight="1" x14ac:dyDescent="0.25">
      <c r="A194" s="16"/>
      <c r="B194" s="102" t="s">
        <v>110</v>
      </c>
      <c r="C194" s="44"/>
      <c r="D194" s="99">
        <v>4</v>
      </c>
      <c r="E194" s="99">
        <v>1</v>
      </c>
      <c r="F194" s="99">
        <v>2.33</v>
      </c>
      <c r="G194" s="100">
        <v>0.78</v>
      </c>
      <c r="H194" s="103">
        <v>7.27</v>
      </c>
      <c r="I194" s="26"/>
      <c r="J194" s="26"/>
      <c r="K194" s="27"/>
      <c r="L194" s="26"/>
    </row>
    <row r="195" spans="1:13" ht="24" customHeight="1" x14ac:dyDescent="0.25">
      <c r="A195" s="23"/>
      <c r="B195" s="44"/>
      <c r="C195" s="44"/>
      <c r="D195" s="99">
        <v>2</v>
      </c>
      <c r="E195" s="99">
        <v>1</v>
      </c>
      <c r="F195" s="99">
        <v>4.0999999999999996</v>
      </c>
      <c r="G195" s="99">
        <v>0.78</v>
      </c>
      <c r="H195" s="103">
        <v>6.4</v>
      </c>
      <c r="I195" s="104"/>
      <c r="J195" s="104"/>
      <c r="K195" s="105"/>
      <c r="L195" s="26"/>
      <c r="M195" s="1" t="s">
        <v>34</v>
      </c>
    </row>
    <row r="196" spans="1:13" ht="23.25" customHeight="1" x14ac:dyDescent="0.25">
      <c r="A196" s="23"/>
      <c r="B196" s="176" t="s">
        <v>112</v>
      </c>
      <c r="C196" s="100"/>
      <c r="D196" s="99">
        <v>2</v>
      </c>
      <c r="E196" s="99">
        <v>1</v>
      </c>
      <c r="F196" s="99">
        <v>1.6</v>
      </c>
      <c r="G196" s="99">
        <v>0.78</v>
      </c>
      <c r="H196" s="103">
        <v>2.5</v>
      </c>
      <c r="I196" s="104"/>
      <c r="J196" s="104"/>
      <c r="K196" s="105"/>
      <c r="L196" s="26"/>
      <c r="M196" s="1" t="s">
        <v>34</v>
      </c>
    </row>
    <row r="197" spans="1:13" ht="15.75" customHeight="1" x14ac:dyDescent="0.25">
      <c r="A197" s="23"/>
      <c r="B197" s="176"/>
      <c r="C197" s="54"/>
      <c r="D197" s="99">
        <v>2</v>
      </c>
      <c r="E197" s="99">
        <v>1</v>
      </c>
      <c r="F197" s="99">
        <v>1.2</v>
      </c>
      <c r="G197" s="99">
        <v>0.78</v>
      </c>
      <c r="H197" s="103">
        <v>1.87</v>
      </c>
      <c r="I197" s="104"/>
      <c r="J197" s="104"/>
      <c r="K197" s="105"/>
      <c r="L197" s="26"/>
      <c r="M197" s="1" t="s">
        <v>34</v>
      </c>
    </row>
    <row r="198" spans="1:13" ht="19.5" customHeight="1" x14ac:dyDescent="0.25">
      <c r="A198" s="23"/>
      <c r="B198" s="44"/>
      <c r="C198" s="44"/>
      <c r="D198" s="99">
        <v>2</v>
      </c>
      <c r="E198" s="99">
        <v>1</v>
      </c>
      <c r="F198" s="99">
        <v>1</v>
      </c>
      <c r="G198" s="100">
        <v>0.78</v>
      </c>
      <c r="H198" s="103">
        <v>1.56</v>
      </c>
      <c r="I198" s="26"/>
      <c r="J198" s="104"/>
      <c r="K198" s="105"/>
      <c r="L198" s="26"/>
      <c r="M198" s="1" t="s">
        <v>34</v>
      </c>
    </row>
    <row r="199" spans="1:13" ht="18" customHeight="1" x14ac:dyDescent="0.25">
      <c r="A199" s="23"/>
      <c r="B199" s="106" t="s">
        <v>111</v>
      </c>
      <c r="C199" s="44"/>
      <c r="D199" s="99">
        <v>1</v>
      </c>
      <c r="E199" s="99">
        <v>1</v>
      </c>
      <c r="F199" s="99">
        <v>4.0999999999999996</v>
      </c>
      <c r="G199" s="99">
        <v>2.33</v>
      </c>
      <c r="H199" s="103">
        <v>9.5500000000000007</v>
      </c>
      <c r="I199" s="26"/>
      <c r="J199" s="104"/>
      <c r="K199" s="105"/>
      <c r="L199" s="26"/>
      <c r="M199" s="1" t="s">
        <v>34</v>
      </c>
    </row>
    <row r="200" spans="1:13" ht="12.75" customHeight="1" x14ac:dyDescent="0.25">
      <c r="A200" s="23"/>
      <c r="B200" s="44"/>
      <c r="C200" s="44"/>
      <c r="D200" s="44"/>
      <c r="E200" s="44"/>
      <c r="F200" s="44"/>
      <c r="G200" s="44"/>
      <c r="H200" s="103">
        <v>29.15</v>
      </c>
      <c r="I200" s="26"/>
      <c r="J200" s="104"/>
      <c r="K200" s="105"/>
      <c r="L200" s="26"/>
      <c r="M200" s="1" t="s">
        <v>34</v>
      </c>
    </row>
    <row r="201" spans="1:13" ht="45" customHeight="1" x14ac:dyDescent="0.25">
      <c r="A201" s="23">
        <v>30</v>
      </c>
      <c r="B201" s="133" t="s">
        <v>113</v>
      </c>
      <c r="C201" s="133"/>
      <c r="D201" s="133"/>
      <c r="E201" s="133"/>
      <c r="F201" s="133"/>
      <c r="G201" s="133"/>
      <c r="H201" s="133"/>
      <c r="I201" s="26">
        <v>29.15</v>
      </c>
      <c r="J201" s="26">
        <v>49</v>
      </c>
      <c r="K201" s="27" t="s">
        <v>184</v>
      </c>
      <c r="L201" s="26">
        <f t="shared" ref="L201" si="3">ROUND(J201*I201,2)</f>
        <v>1428.35</v>
      </c>
      <c r="M201" s="1" t="s">
        <v>34</v>
      </c>
    </row>
    <row r="202" spans="1:13" ht="86.25" customHeight="1" x14ac:dyDescent="0.25">
      <c r="A202" s="23">
        <v>31</v>
      </c>
      <c r="B202" s="151" t="s">
        <v>114</v>
      </c>
      <c r="C202" s="151"/>
      <c r="D202" s="151"/>
      <c r="E202" s="151"/>
      <c r="F202" s="151"/>
      <c r="G202" s="151"/>
      <c r="H202" s="151"/>
      <c r="I202" s="26">
        <f>H216</f>
        <v>61.58</v>
      </c>
      <c r="J202" s="26">
        <v>45.1</v>
      </c>
      <c r="K202" s="27" t="s">
        <v>184</v>
      </c>
      <c r="L202" s="26">
        <f t="shared" ref="L202" si="4">ROUND(J202*I202,2)</f>
        <v>2777.26</v>
      </c>
      <c r="M202" s="1" t="s">
        <v>34</v>
      </c>
    </row>
    <row r="203" spans="1:13" ht="14.25" customHeight="1" x14ac:dyDescent="0.25">
      <c r="A203" s="23"/>
      <c r="B203" s="99" t="s">
        <v>70</v>
      </c>
      <c r="C203" s="99">
        <v>1</v>
      </c>
      <c r="D203" s="99">
        <v>2</v>
      </c>
      <c r="E203" s="99">
        <v>4.8499999999999996</v>
      </c>
      <c r="F203" s="44"/>
      <c r="G203" s="99">
        <v>3.6</v>
      </c>
      <c r="H203" s="99">
        <v>34.92</v>
      </c>
      <c r="I203" s="26"/>
      <c r="J203" s="26"/>
      <c r="K203" s="105"/>
      <c r="L203" s="26"/>
      <c r="M203" s="1" t="s">
        <v>34</v>
      </c>
    </row>
    <row r="204" spans="1:13" ht="13.5" customHeight="1" x14ac:dyDescent="0.25">
      <c r="A204" s="23"/>
      <c r="B204" s="54"/>
      <c r="C204" s="99">
        <v>1</v>
      </c>
      <c r="D204" s="99">
        <v>2</v>
      </c>
      <c r="E204" s="99">
        <v>2.83</v>
      </c>
      <c r="F204" s="54"/>
      <c r="G204" s="99">
        <v>3.6</v>
      </c>
      <c r="H204" s="99">
        <v>20.38</v>
      </c>
      <c r="I204" s="26"/>
      <c r="J204" s="26"/>
      <c r="K204" s="27"/>
      <c r="L204" s="26"/>
      <c r="M204" s="1" t="s">
        <v>34</v>
      </c>
    </row>
    <row r="205" spans="1:13" ht="17.25" customHeight="1" x14ac:dyDescent="0.25">
      <c r="A205" s="23"/>
      <c r="B205" s="99" t="s">
        <v>47</v>
      </c>
      <c r="C205" s="99">
        <v>3</v>
      </c>
      <c r="D205" s="99">
        <v>2</v>
      </c>
      <c r="E205" s="99">
        <v>0.45</v>
      </c>
      <c r="F205" s="54"/>
      <c r="G205" s="99">
        <v>0.5</v>
      </c>
      <c r="H205" s="99">
        <v>1.35</v>
      </c>
      <c r="I205" s="26"/>
      <c r="J205" s="104"/>
      <c r="K205" s="105"/>
      <c r="L205" s="26"/>
      <c r="M205" s="1" t="s">
        <v>34</v>
      </c>
    </row>
    <row r="206" spans="1:13" ht="18.75" customHeight="1" x14ac:dyDescent="0.25">
      <c r="A206" s="23"/>
      <c r="B206" s="44"/>
      <c r="C206" s="99">
        <v>3</v>
      </c>
      <c r="D206" s="107">
        <v>1</v>
      </c>
      <c r="E206" s="99">
        <v>1.4</v>
      </c>
      <c r="F206" s="44"/>
      <c r="G206" s="99">
        <v>0.1</v>
      </c>
      <c r="H206" s="99">
        <v>0.42</v>
      </c>
      <c r="I206" s="26"/>
      <c r="J206" s="26"/>
      <c r="K206" s="27"/>
      <c r="L206" s="26"/>
      <c r="M206" s="1" t="s">
        <v>34</v>
      </c>
    </row>
    <row r="207" spans="1:13" ht="15.75" customHeight="1" x14ac:dyDescent="0.25">
      <c r="A207" s="23"/>
      <c r="B207" s="99" t="s">
        <v>115</v>
      </c>
      <c r="C207" s="99">
        <v>1</v>
      </c>
      <c r="D207" s="99">
        <v>2</v>
      </c>
      <c r="E207" s="99">
        <v>4.7300000000000004</v>
      </c>
      <c r="F207" s="44"/>
      <c r="G207" s="99">
        <v>0.13</v>
      </c>
      <c r="H207" s="99">
        <v>1.23</v>
      </c>
      <c r="I207" s="26"/>
      <c r="J207" s="26"/>
      <c r="K207" s="105"/>
      <c r="L207" s="26"/>
      <c r="M207" s="1" t="s">
        <v>34</v>
      </c>
    </row>
    <row r="208" spans="1:13" ht="16.5" customHeight="1" x14ac:dyDescent="0.25">
      <c r="A208" s="23"/>
      <c r="B208" s="54"/>
      <c r="C208" s="107">
        <v>1</v>
      </c>
      <c r="D208" s="99">
        <v>2</v>
      </c>
      <c r="E208" s="99">
        <v>2.7</v>
      </c>
      <c r="F208" s="54"/>
      <c r="G208" s="99">
        <v>0.13</v>
      </c>
      <c r="H208" s="99">
        <v>0.7</v>
      </c>
      <c r="I208" s="26"/>
      <c r="J208" s="104"/>
      <c r="K208" s="105"/>
      <c r="L208" s="26"/>
      <c r="M208" s="1" t="s">
        <v>34</v>
      </c>
    </row>
    <row r="209" spans="1:13" ht="20.25" customHeight="1" x14ac:dyDescent="0.25">
      <c r="A209" s="23"/>
      <c r="B209" s="100" t="s">
        <v>116</v>
      </c>
      <c r="C209" s="99">
        <v>1</v>
      </c>
      <c r="D209" s="99">
        <v>2</v>
      </c>
      <c r="E209" s="99">
        <v>4.5999999999999996</v>
      </c>
      <c r="F209" s="44"/>
      <c r="G209" s="99">
        <v>0.3</v>
      </c>
      <c r="H209" s="99">
        <v>2.76</v>
      </c>
      <c r="I209" s="26"/>
      <c r="J209" s="28"/>
      <c r="K209" s="105"/>
      <c r="L209" s="26"/>
      <c r="M209" s="1" t="s">
        <v>34</v>
      </c>
    </row>
    <row r="210" spans="1:13" ht="18" customHeight="1" x14ac:dyDescent="0.25">
      <c r="A210" s="23"/>
      <c r="B210" s="44"/>
      <c r="C210" s="99">
        <v>1</v>
      </c>
      <c r="D210" s="99">
        <v>2</v>
      </c>
      <c r="E210" s="99">
        <v>2.58</v>
      </c>
      <c r="F210" s="44"/>
      <c r="G210" s="99">
        <v>0.3</v>
      </c>
      <c r="H210" s="99">
        <v>1.55</v>
      </c>
      <c r="I210" s="26"/>
      <c r="J210" s="28"/>
      <c r="K210" s="105"/>
      <c r="L210" s="26"/>
      <c r="M210" s="1" t="s">
        <v>34</v>
      </c>
    </row>
    <row r="211" spans="1:13" ht="16.5" customHeight="1" x14ac:dyDescent="0.25">
      <c r="A211" s="23"/>
      <c r="B211" s="44"/>
      <c r="C211" s="44"/>
      <c r="D211" s="44"/>
      <c r="E211" s="44"/>
      <c r="F211" s="44"/>
      <c r="G211" s="44"/>
      <c r="H211" s="99">
        <v>63.31</v>
      </c>
      <c r="I211" s="26"/>
      <c r="J211" s="26"/>
      <c r="K211" s="105"/>
      <c r="L211" s="26"/>
      <c r="M211" s="1" t="s">
        <v>34</v>
      </c>
    </row>
    <row r="212" spans="1:13" ht="20.25" customHeight="1" x14ac:dyDescent="0.25">
      <c r="A212" s="23"/>
      <c r="B212" s="99" t="s">
        <v>117</v>
      </c>
      <c r="C212" s="99">
        <v>3</v>
      </c>
      <c r="D212" s="108">
        <v>1</v>
      </c>
      <c r="E212" s="99">
        <v>0.45</v>
      </c>
      <c r="F212" s="44"/>
      <c r="G212" s="99">
        <v>0.6</v>
      </c>
      <c r="H212" s="99">
        <v>0.81</v>
      </c>
      <c r="I212" s="26"/>
      <c r="J212" s="26"/>
      <c r="K212" s="105"/>
      <c r="L212" s="26"/>
      <c r="M212" s="1" t="s">
        <v>34</v>
      </c>
    </row>
    <row r="213" spans="1:13" ht="18.75" customHeight="1" x14ac:dyDescent="0.25">
      <c r="A213" s="23"/>
      <c r="B213" s="44"/>
      <c r="C213" s="100">
        <v>2</v>
      </c>
      <c r="D213" s="99">
        <v>1</v>
      </c>
      <c r="E213" s="107">
        <v>1.05</v>
      </c>
      <c r="F213" s="44"/>
      <c r="G213" s="99">
        <v>2.1</v>
      </c>
      <c r="H213" s="99">
        <v>4.41</v>
      </c>
      <c r="I213" s="26"/>
      <c r="J213" s="26"/>
      <c r="K213" s="27"/>
      <c r="L213" s="26"/>
      <c r="M213" s="1" t="s">
        <v>34</v>
      </c>
    </row>
    <row r="214" spans="1:13" ht="19.5" customHeight="1" x14ac:dyDescent="0.25">
      <c r="A214" s="23"/>
      <c r="B214" s="54"/>
      <c r="C214" s="54"/>
      <c r="D214" s="54"/>
      <c r="E214" s="54"/>
      <c r="F214" s="54"/>
      <c r="G214" s="54"/>
      <c r="H214" s="99">
        <v>5.22</v>
      </c>
      <c r="I214" s="26"/>
      <c r="J214" s="26"/>
      <c r="K214" s="27"/>
      <c r="L214" s="26"/>
      <c r="M214" s="1" t="s">
        <v>34</v>
      </c>
    </row>
    <row r="215" spans="1:13" ht="23.25" customHeight="1" x14ac:dyDescent="0.25">
      <c r="A215" s="23"/>
      <c r="B215" s="99" t="s">
        <v>118</v>
      </c>
      <c r="C215" s="54"/>
      <c r="D215" s="54"/>
      <c r="E215" s="99">
        <v>0.33</v>
      </c>
      <c r="F215" s="99">
        <v>5.22</v>
      </c>
      <c r="G215" s="54"/>
      <c r="H215" s="107">
        <v>1.72</v>
      </c>
      <c r="I215" s="26"/>
      <c r="J215" s="26"/>
      <c r="K215" s="27"/>
      <c r="L215" s="26"/>
      <c r="M215" s="1" t="s">
        <v>34</v>
      </c>
    </row>
    <row r="216" spans="1:13" ht="22.5" customHeight="1" x14ac:dyDescent="0.25">
      <c r="A216" s="23"/>
      <c r="B216" s="44"/>
      <c r="C216" s="44"/>
      <c r="D216" s="44"/>
      <c r="E216" s="44"/>
      <c r="F216" s="44"/>
      <c r="G216" s="44"/>
      <c r="H216" s="99">
        <v>61.58</v>
      </c>
      <c r="I216" s="26"/>
      <c r="J216" s="104"/>
      <c r="K216" s="105"/>
      <c r="L216" s="26"/>
      <c r="M216" s="1" t="s">
        <v>34</v>
      </c>
    </row>
    <row r="217" spans="1:13" ht="66" customHeight="1" x14ac:dyDescent="0.25">
      <c r="A217" s="23">
        <v>32</v>
      </c>
      <c r="B217" s="133" t="s">
        <v>119</v>
      </c>
      <c r="C217" s="133"/>
      <c r="D217" s="133"/>
      <c r="E217" s="133"/>
      <c r="F217" s="133"/>
      <c r="G217" s="133"/>
      <c r="H217" s="133"/>
      <c r="I217" s="26">
        <v>61.58</v>
      </c>
      <c r="J217" s="26">
        <v>67</v>
      </c>
      <c r="K217" s="27" t="s">
        <v>184</v>
      </c>
      <c r="L217" s="26">
        <f t="shared" ref="L217" si="5">ROUND(J217*I217,2)</f>
        <v>4125.8599999999997</v>
      </c>
      <c r="M217" s="1" t="s">
        <v>34</v>
      </c>
    </row>
    <row r="218" spans="1:13" ht="42.75" customHeight="1" x14ac:dyDescent="0.25">
      <c r="A218" s="23">
        <v>33</v>
      </c>
      <c r="B218" s="133" t="s">
        <v>120</v>
      </c>
      <c r="C218" s="133"/>
      <c r="D218" s="133"/>
      <c r="E218" s="133"/>
      <c r="F218" s="133"/>
      <c r="G218" s="133"/>
      <c r="H218" s="133"/>
      <c r="I218" s="26">
        <v>9.2100000000000009</v>
      </c>
      <c r="J218" s="26">
        <v>38</v>
      </c>
      <c r="K218" s="27" t="s">
        <v>184</v>
      </c>
      <c r="L218" s="26">
        <f t="shared" ref="L218" si="6">ROUND(J218*I218,2)</f>
        <v>349.98</v>
      </c>
      <c r="M218" s="1" t="s">
        <v>34</v>
      </c>
    </row>
    <row r="219" spans="1:13" ht="106.5" customHeight="1" x14ac:dyDescent="0.25">
      <c r="A219" s="23">
        <v>34</v>
      </c>
      <c r="B219" s="134" t="s">
        <v>121</v>
      </c>
      <c r="C219" s="134"/>
      <c r="D219" s="134"/>
      <c r="E219" s="134"/>
      <c r="F219" s="134"/>
      <c r="G219" s="134"/>
      <c r="H219" s="134"/>
      <c r="I219" s="26">
        <v>9.2100000000000009</v>
      </c>
      <c r="J219" s="26">
        <v>78</v>
      </c>
      <c r="K219" s="27" t="s">
        <v>184</v>
      </c>
      <c r="L219" s="26">
        <f t="shared" ref="L219" si="7">ROUND(J219*I219,2)</f>
        <v>718.38</v>
      </c>
      <c r="M219" s="1" t="s">
        <v>34</v>
      </c>
    </row>
    <row r="220" spans="1:13" ht="66" customHeight="1" x14ac:dyDescent="0.25">
      <c r="A220" s="23">
        <v>35</v>
      </c>
      <c r="B220" s="133" t="s">
        <v>122</v>
      </c>
      <c r="C220" s="133"/>
      <c r="D220" s="133"/>
      <c r="E220" s="133"/>
      <c r="F220" s="133"/>
      <c r="G220" s="133"/>
      <c r="H220" s="133"/>
      <c r="I220" s="26">
        <f>H224</f>
        <v>0.48</v>
      </c>
      <c r="J220" s="26">
        <v>7371</v>
      </c>
      <c r="K220" s="27" t="s">
        <v>189</v>
      </c>
      <c r="L220" s="26">
        <f t="shared" ref="L220" si="8">ROUND(J220*I220,2)</f>
        <v>3538.08</v>
      </c>
      <c r="M220" s="1" t="s">
        <v>34</v>
      </c>
    </row>
    <row r="221" spans="1:13" ht="22.5" customHeight="1" x14ac:dyDescent="0.25">
      <c r="A221" s="23"/>
      <c r="B221" s="109" t="s">
        <v>123</v>
      </c>
      <c r="C221" s="110">
        <v>6</v>
      </c>
      <c r="D221" s="111">
        <v>1</v>
      </c>
      <c r="E221" s="110">
        <v>0.6</v>
      </c>
      <c r="F221" s="44"/>
      <c r="G221" s="112">
        <v>0.6</v>
      </c>
      <c r="H221" s="110">
        <v>2.16</v>
      </c>
      <c r="I221" s="166"/>
      <c r="J221" s="168"/>
      <c r="K221" s="169"/>
      <c r="L221" s="166"/>
      <c r="M221" s="1" t="s">
        <v>34</v>
      </c>
    </row>
    <row r="222" spans="1:13" ht="21.75" customHeight="1" x14ac:dyDescent="0.25">
      <c r="A222" s="23"/>
      <c r="B222" s="113" t="s">
        <v>83</v>
      </c>
      <c r="C222" s="110">
        <v>3</v>
      </c>
      <c r="D222" s="111">
        <v>1</v>
      </c>
      <c r="E222" s="110">
        <v>0.45</v>
      </c>
      <c r="F222" s="44"/>
      <c r="G222" s="112">
        <v>0.6</v>
      </c>
      <c r="H222" s="110">
        <v>0.81</v>
      </c>
      <c r="I222" s="166"/>
      <c r="J222" s="168"/>
      <c r="K222" s="169"/>
      <c r="L222" s="166"/>
      <c r="M222" s="1" t="s">
        <v>34</v>
      </c>
    </row>
    <row r="223" spans="1:13" ht="18" customHeight="1" x14ac:dyDescent="0.25">
      <c r="A223" s="23"/>
      <c r="B223" s="44"/>
      <c r="C223" s="44"/>
      <c r="D223" s="44"/>
      <c r="E223" s="44"/>
      <c r="F223" s="44"/>
      <c r="G223" s="44"/>
      <c r="H223" s="110">
        <v>2.97</v>
      </c>
      <c r="I223" s="166"/>
      <c r="J223" s="168"/>
      <c r="K223" s="169"/>
      <c r="L223" s="166"/>
      <c r="M223" s="1" t="s">
        <v>34</v>
      </c>
    </row>
    <row r="224" spans="1:13" ht="18.75" customHeight="1" x14ac:dyDescent="0.25">
      <c r="A224" s="23"/>
      <c r="B224" s="54"/>
      <c r="C224" s="54"/>
      <c r="D224" s="54"/>
      <c r="E224" s="110">
        <v>2.97</v>
      </c>
      <c r="F224" s="110">
        <v>16</v>
      </c>
      <c r="G224" s="112">
        <v>47.52</v>
      </c>
      <c r="H224" s="110">
        <v>0.48</v>
      </c>
      <c r="I224" s="166"/>
      <c r="J224" s="168"/>
      <c r="K224" s="169"/>
      <c r="L224" s="166"/>
      <c r="M224" s="1" t="s">
        <v>34</v>
      </c>
    </row>
    <row r="225" spans="1:13" ht="47.25" customHeight="1" x14ac:dyDescent="0.25">
      <c r="A225" s="23">
        <v>36</v>
      </c>
      <c r="B225" s="147" t="s">
        <v>124</v>
      </c>
      <c r="C225" s="147"/>
      <c r="D225" s="147"/>
      <c r="E225" s="147"/>
      <c r="F225" s="147"/>
      <c r="G225" s="147"/>
      <c r="H225" s="147"/>
      <c r="I225" s="26">
        <f>H228</f>
        <v>7.17</v>
      </c>
      <c r="J225" s="26">
        <v>29</v>
      </c>
      <c r="K225" s="27" t="s">
        <v>184</v>
      </c>
      <c r="L225" s="26">
        <f t="shared" ref="L225" si="9">ROUND(J225*I225,2)</f>
        <v>207.93</v>
      </c>
      <c r="M225" s="1" t="s">
        <v>34</v>
      </c>
    </row>
    <row r="226" spans="1:13" ht="30" customHeight="1" x14ac:dyDescent="0.25">
      <c r="A226" s="23"/>
      <c r="B226" s="113" t="s">
        <v>125</v>
      </c>
      <c r="C226" s="114"/>
      <c r="D226" s="114"/>
      <c r="E226" s="44"/>
      <c r="F226" s="44"/>
      <c r="G226" s="44"/>
      <c r="H226" s="110">
        <v>2.97</v>
      </c>
      <c r="I226" s="166"/>
      <c r="J226" s="166"/>
      <c r="K226" s="167"/>
      <c r="L226" s="166"/>
      <c r="M226" s="1" t="s">
        <v>34</v>
      </c>
    </row>
    <row r="227" spans="1:13" ht="30" customHeight="1" x14ac:dyDescent="0.25">
      <c r="A227" s="23"/>
      <c r="B227" s="113" t="s">
        <v>126</v>
      </c>
      <c r="C227" s="114"/>
      <c r="D227" s="114"/>
      <c r="E227" s="110">
        <v>0</v>
      </c>
      <c r="F227" s="110">
        <v>1.5</v>
      </c>
      <c r="G227" s="44"/>
      <c r="H227" s="110">
        <v>4.2</v>
      </c>
      <c r="I227" s="166"/>
      <c r="J227" s="166"/>
      <c r="K227" s="167"/>
      <c r="L227" s="166"/>
      <c r="M227" s="1" t="s">
        <v>34</v>
      </c>
    </row>
    <row r="228" spans="1:13" ht="30" customHeight="1" x14ac:dyDescent="0.25">
      <c r="A228" s="23"/>
      <c r="B228" s="114"/>
      <c r="C228" s="114"/>
      <c r="D228" s="114"/>
      <c r="E228" s="44"/>
      <c r="F228" s="44"/>
      <c r="G228" s="44"/>
      <c r="H228" s="110">
        <v>7.17</v>
      </c>
      <c r="I228" s="166"/>
      <c r="J228" s="166"/>
      <c r="K228" s="167"/>
      <c r="L228" s="166"/>
      <c r="M228" s="1" t="s">
        <v>34</v>
      </c>
    </row>
    <row r="229" spans="1:13" ht="91.5" customHeight="1" x14ac:dyDescent="0.25">
      <c r="A229" s="23">
        <v>37</v>
      </c>
      <c r="B229" s="147" t="s">
        <v>127</v>
      </c>
      <c r="C229" s="147"/>
      <c r="D229" s="147"/>
      <c r="E229" s="147"/>
      <c r="F229" s="147"/>
      <c r="G229" s="147"/>
      <c r="H229" s="147"/>
      <c r="I229" s="26">
        <f>I225</f>
        <v>7.17</v>
      </c>
      <c r="J229" s="26">
        <v>77</v>
      </c>
      <c r="K229" s="27" t="s">
        <v>184</v>
      </c>
      <c r="L229" s="26">
        <f t="shared" ref="L229" si="10">ROUND(J229*I229,2)</f>
        <v>552.09</v>
      </c>
      <c r="M229" s="1" t="s">
        <v>34</v>
      </c>
    </row>
    <row r="230" spans="1:13" ht="255" customHeight="1" x14ac:dyDescent="0.25">
      <c r="A230" s="23">
        <v>38</v>
      </c>
      <c r="B230" s="147" t="s">
        <v>128</v>
      </c>
      <c r="C230" s="147"/>
      <c r="D230" s="147"/>
      <c r="E230" s="147"/>
      <c r="F230" s="147"/>
      <c r="G230" s="147"/>
      <c r="H230" s="147"/>
      <c r="I230" s="26">
        <f>H232</f>
        <v>19.11</v>
      </c>
      <c r="J230" s="26">
        <v>1684</v>
      </c>
      <c r="K230" s="27" t="s">
        <v>184</v>
      </c>
      <c r="L230" s="26">
        <f t="shared" ref="L230" si="11">ROUND(J230*I230,2)</f>
        <v>32181.24</v>
      </c>
      <c r="M230" s="1" t="s">
        <v>34</v>
      </c>
    </row>
    <row r="231" spans="1:13" ht="23.25" customHeight="1" x14ac:dyDescent="0.25">
      <c r="A231" s="23"/>
      <c r="B231" s="113" t="s">
        <v>40</v>
      </c>
      <c r="C231" s="110">
        <v>2</v>
      </c>
      <c r="D231" s="112">
        <v>1</v>
      </c>
      <c r="E231" s="110">
        <v>4.0999999999999996</v>
      </c>
      <c r="F231" s="44"/>
      <c r="G231" s="112">
        <v>2.33</v>
      </c>
      <c r="H231" s="110">
        <v>19.11</v>
      </c>
      <c r="I231" s="26"/>
      <c r="J231" s="26"/>
      <c r="K231" s="27"/>
      <c r="L231" s="26"/>
      <c r="M231" s="1" t="s">
        <v>34</v>
      </c>
    </row>
    <row r="232" spans="1:13" ht="23.25" customHeight="1" x14ac:dyDescent="0.25">
      <c r="A232" s="23"/>
      <c r="B232" s="44"/>
      <c r="C232" s="44"/>
      <c r="D232" s="44"/>
      <c r="E232" s="44"/>
      <c r="F232" s="44"/>
      <c r="G232" s="44"/>
      <c r="H232" s="113">
        <v>19.11</v>
      </c>
      <c r="I232" s="26"/>
      <c r="J232" s="26"/>
      <c r="K232" s="27"/>
      <c r="L232" s="26"/>
      <c r="M232" s="1" t="s">
        <v>34</v>
      </c>
    </row>
    <row r="233" spans="1:13" ht="144.75" customHeight="1" x14ac:dyDescent="0.25">
      <c r="A233" s="23">
        <v>39</v>
      </c>
      <c r="B233" s="147" t="s">
        <v>207</v>
      </c>
      <c r="C233" s="147"/>
      <c r="D233" s="147"/>
      <c r="E233" s="147"/>
      <c r="F233" s="147"/>
      <c r="G233" s="147"/>
      <c r="H233" s="147"/>
      <c r="I233" s="26">
        <f>H245</f>
        <v>48.95</v>
      </c>
      <c r="J233" s="26">
        <v>1033</v>
      </c>
      <c r="K233" s="27" t="s">
        <v>184</v>
      </c>
      <c r="L233" s="26">
        <f t="shared" ref="L233" si="12">ROUND(J233*I233,2)</f>
        <v>50565.35</v>
      </c>
      <c r="M233" s="1" t="s">
        <v>34</v>
      </c>
    </row>
    <row r="234" spans="1:13" ht="21" customHeight="1" x14ac:dyDescent="0.25">
      <c r="A234" s="23"/>
      <c r="B234" s="115" t="s">
        <v>129</v>
      </c>
      <c r="C234" s="81">
        <v>4</v>
      </c>
      <c r="D234" s="115">
        <v>1</v>
      </c>
      <c r="E234" s="115">
        <v>2.33</v>
      </c>
      <c r="F234" s="44"/>
      <c r="G234" s="115">
        <v>2.1</v>
      </c>
      <c r="H234" s="115">
        <v>19.57</v>
      </c>
      <c r="I234" s="26"/>
      <c r="J234" s="26"/>
      <c r="K234" s="27"/>
      <c r="L234" s="26"/>
      <c r="M234" s="1" t="s">
        <v>34</v>
      </c>
    </row>
    <row r="235" spans="1:13" ht="18.75" customHeight="1" x14ac:dyDescent="0.25">
      <c r="A235" s="23"/>
      <c r="B235" s="54"/>
      <c r="C235" s="115">
        <v>2</v>
      </c>
      <c r="D235" s="81">
        <v>1</v>
      </c>
      <c r="E235" s="115">
        <v>4.0999999999999996</v>
      </c>
      <c r="F235" s="54"/>
      <c r="G235" s="115">
        <v>2.1</v>
      </c>
      <c r="H235" s="115">
        <v>17.22</v>
      </c>
      <c r="I235" s="26"/>
      <c r="J235" s="26"/>
      <c r="K235" s="27"/>
      <c r="L235" s="26"/>
      <c r="M235" s="1" t="s">
        <v>34</v>
      </c>
    </row>
    <row r="236" spans="1:13" ht="20.25" customHeight="1" x14ac:dyDescent="0.25">
      <c r="A236" s="23"/>
      <c r="B236" s="44"/>
      <c r="C236" s="115">
        <v>2</v>
      </c>
      <c r="D236" s="81">
        <v>1</v>
      </c>
      <c r="E236" s="115">
        <v>1.6</v>
      </c>
      <c r="F236" s="44"/>
      <c r="G236" s="115">
        <v>2.1</v>
      </c>
      <c r="H236" s="115">
        <v>6.72</v>
      </c>
      <c r="I236" s="26"/>
      <c r="J236" s="26"/>
      <c r="K236" s="27"/>
      <c r="L236" s="26"/>
      <c r="M236" s="1" t="s">
        <v>34</v>
      </c>
    </row>
    <row r="237" spans="1:13" ht="21.75" customHeight="1" x14ac:dyDescent="0.25">
      <c r="A237" s="23"/>
      <c r="B237" s="44"/>
      <c r="C237" s="115">
        <v>2</v>
      </c>
      <c r="D237" s="81">
        <v>1</v>
      </c>
      <c r="E237" s="81">
        <v>1.2</v>
      </c>
      <c r="F237" s="44"/>
      <c r="G237" s="81">
        <v>2.1</v>
      </c>
      <c r="H237" s="115" t="s">
        <v>130</v>
      </c>
      <c r="I237" s="26"/>
      <c r="J237" s="26"/>
      <c r="K237" s="27"/>
      <c r="L237" s="26"/>
      <c r="M237" s="1" t="s">
        <v>34</v>
      </c>
    </row>
    <row r="238" spans="1:13" ht="21.75" customHeight="1" x14ac:dyDescent="0.25">
      <c r="A238" s="23"/>
      <c r="B238" s="44"/>
      <c r="C238" s="115">
        <v>2</v>
      </c>
      <c r="D238" s="81">
        <v>1</v>
      </c>
      <c r="E238" s="115">
        <v>1</v>
      </c>
      <c r="F238" s="44"/>
      <c r="G238" s="115">
        <v>2.1</v>
      </c>
      <c r="H238" s="81">
        <v>4.2</v>
      </c>
      <c r="I238" s="26"/>
      <c r="J238" s="104"/>
      <c r="K238" s="105"/>
      <c r="L238" s="26"/>
      <c r="M238" s="1" t="s">
        <v>34</v>
      </c>
    </row>
    <row r="239" spans="1:13" ht="24.75" customHeight="1" x14ac:dyDescent="0.25">
      <c r="A239" s="23"/>
      <c r="B239" s="44"/>
      <c r="C239" s="44"/>
      <c r="D239" s="44"/>
      <c r="E239" s="44"/>
      <c r="F239" s="44"/>
      <c r="G239" s="44"/>
      <c r="H239" s="115">
        <v>52.75</v>
      </c>
      <c r="I239" s="26"/>
      <c r="J239" s="116"/>
      <c r="K239" s="105"/>
      <c r="L239" s="26"/>
      <c r="M239" s="1" t="s">
        <v>34</v>
      </c>
    </row>
    <row r="240" spans="1:13" ht="21" customHeight="1" x14ac:dyDescent="0.25">
      <c r="A240" s="23"/>
      <c r="B240" s="81" t="s">
        <v>131</v>
      </c>
      <c r="C240" s="115">
        <v>3</v>
      </c>
      <c r="D240" s="81">
        <v>1</v>
      </c>
      <c r="E240" s="115">
        <v>0.45</v>
      </c>
      <c r="F240" s="44"/>
      <c r="G240" s="115">
        <v>0.6</v>
      </c>
      <c r="H240" s="115">
        <v>0.81</v>
      </c>
      <c r="I240" s="26"/>
      <c r="J240" s="116"/>
      <c r="K240" s="105"/>
      <c r="L240" s="26"/>
      <c r="M240" s="1" t="s">
        <v>34</v>
      </c>
    </row>
    <row r="241" spans="1:17" ht="22.5" customHeight="1" x14ac:dyDescent="0.25">
      <c r="A241" s="23"/>
      <c r="B241" s="81" t="s">
        <v>57</v>
      </c>
      <c r="C241" s="115">
        <v>2</v>
      </c>
      <c r="D241" s="81">
        <v>1</v>
      </c>
      <c r="E241" s="115" t="s">
        <v>132</v>
      </c>
      <c r="F241" s="54"/>
      <c r="G241" s="115">
        <v>2.1</v>
      </c>
      <c r="H241" s="115">
        <v>4.41</v>
      </c>
      <c r="I241" s="104"/>
      <c r="J241" s="104"/>
      <c r="K241" s="105"/>
      <c r="L241" s="26"/>
      <c r="M241" s="1" t="s">
        <v>34</v>
      </c>
    </row>
    <row r="242" spans="1:17" ht="22.5" customHeight="1" x14ac:dyDescent="0.25">
      <c r="A242" s="23"/>
      <c r="B242" s="109" t="s">
        <v>133</v>
      </c>
      <c r="C242" s="115">
        <v>2</v>
      </c>
      <c r="D242" s="115">
        <v>2</v>
      </c>
      <c r="E242" s="115">
        <v>0.75</v>
      </c>
      <c r="F242" s="44"/>
      <c r="G242" s="115">
        <v>2.1</v>
      </c>
      <c r="H242" s="115">
        <v>6.3</v>
      </c>
      <c r="I242" s="26"/>
      <c r="J242" s="104"/>
      <c r="K242" s="105"/>
      <c r="L242" s="26"/>
      <c r="M242" s="1" t="s">
        <v>34</v>
      </c>
    </row>
    <row r="243" spans="1:17" ht="18.75" customHeight="1" x14ac:dyDescent="0.25">
      <c r="A243" s="23"/>
      <c r="B243" s="54"/>
      <c r="C243" s="54"/>
      <c r="D243" s="54"/>
      <c r="E243" s="54"/>
      <c r="F243" s="54"/>
      <c r="G243" s="54"/>
      <c r="H243" s="81">
        <v>11.52</v>
      </c>
      <c r="I243" s="26"/>
      <c r="J243" s="26"/>
      <c r="K243" s="27"/>
      <c r="L243" s="26"/>
      <c r="M243" s="1" t="s">
        <v>34</v>
      </c>
    </row>
    <row r="244" spans="1:17" ht="20.25" customHeight="1" x14ac:dyDescent="0.25">
      <c r="A244" s="23"/>
      <c r="B244" s="152" t="s">
        <v>134</v>
      </c>
      <c r="C244" s="152"/>
      <c r="D244" s="152"/>
      <c r="E244" s="115">
        <v>0.33</v>
      </c>
      <c r="F244" s="153">
        <v>11.52</v>
      </c>
      <c r="G244" s="153"/>
      <c r="H244" s="115">
        <v>3.8</v>
      </c>
      <c r="I244" s="26"/>
      <c r="J244" s="26"/>
      <c r="K244" s="27"/>
      <c r="L244" s="26"/>
      <c r="M244" s="1" t="s">
        <v>34</v>
      </c>
    </row>
    <row r="245" spans="1:17" ht="24.75" customHeight="1" x14ac:dyDescent="0.25">
      <c r="A245" s="23"/>
      <c r="B245" s="44"/>
      <c r="C245" s="44"/>
      <c r="D245" s="44"/>
      <c r="E245" s="44"/>
      <c r="F245" s="44"/>
      <c r="G245" s="44"/>
      <c r="H245" s="115">
        <v>48.95</v>
      </c>
      <c r="I245" s="104"/>
      <c r="J245" s="104"/>
      <c r="K245" s="105"/>
      <c r="L245" s="26"/>
      <c r="M245" s="1" t="s">
        <v>34</v>
      </c>
    </row>
    <row r="246" spans="1:17" ht="124.5" customHeight="1" x14ac:dyDescent="0.25">
      <c r="A246" s="23">
        <v>40</v>
      </c>
      <c r="B246" s="139" t="s">
        <v>208</v>
      </c>
      <c r="C246" s="139"/>
      <c r="D246" s="139"/>
      <c r="E246" s="139"/>
      <c r="F246" s="139"/>
      <c r="G246" s="139"/>
      <c r="H246" s="139"/>
      <c r="I246" s="26">
        <f>H247</f>
        <v>6.3</v>
      </c>
      <c r="J246" s="26">
        <v>183</v>
      </c>
      <c r="K246" s="27" t="s">
        <v>190</v>
      </c>
      <c r="L246" s="26">
        <f>ROUND(J246*I246,2)</f>
        <v>1152.9000000000001</v>
      </c>
      <c r="M246" s="1" t="s">
        <v>34</v>
      </c>
    </row>
    <row r="247" spans="1:17" ht="21" customHeight="1" x14ac:dyDescent="0.25">
      <c r="A247" s="16"/>
      <c r="B247" s="54"/>
      <c r="C247" s="115">
        <v>3</v>
      </c>
      <c r="D247" s="115">
        <v>1</v>
      </c>
      <c r="E247" s="115">
        <v>2.1</v>
      </c>
      <c r="F247" s="54"/>
      <c r="G247" s="54"/>
      <c r="H247" s="115">
        <v>6.3</v>
      </c>
      <c r="I247" s="26"/>
      <c r="J247" s="26"/>
      <c r="K247" s="123"/>
      <c r="L247" s="123"/>
      <c r="M247" s="1" t="s">
        <v>34</v>
      </c>
    </row>
    <row r="248" spans="1:17" ht="21" customHeight="1" x14ac:dyDescent="0.25">
      <c r="A248" s="16">
        <v>41</v>
      </c>
      <c r="B248" s="154" t="s">
        <v>135</v>
      </c>
      <c r="C248" s="154"/>
      <c r="D248" s="154"/>
      <c r="E248" s="154"/>
      <c r="F248" s="154"/>
      <c r="G248" s="154"/>
      <c r="H248" s="154"/>
      <c r="I248" s="26"/>
      <c r="J248" s="26"/>
      <c r="K248" s="26"/>
      <c r="L248" s="26"/>
      <c r="M248" s="1" t="s">
        <v>34</v>
      </c>
    </row>
    <row r="249" spans="1:17" ht="21" customHeight="1" x14ac:dyDescent="0.25">
      <c r="A249" s="16"/>
      <c r="B249" s="44"/>
      <c r="C249" s="115">
        <v>3</v>
      </c>
      <c r="D249" s="81">
        <v>2</v>
      </c>
      <c r="E249" s="115">
        <v>0.6</v>
      </c>
      <c r="F249" s="44"/>
      <c r="G249" s="44"/>
      <c r="H249" s="115">
        <v>3.6</v>
      </c>
      <c r="I249" s="26">
        <f>H249</f>
        <v>3.6</v>
      </c>
      <c r="J249" s="117">
        <v>658</v>
      </c>
      <c r="K249" s="27" t="s">
        <v>190</v>
      </c>
      <c r="L249" s="26">
        <f>ROUND(J249*I249,2)</f>
        <v>2368.8000000000002</v>
      </c>
      <c r="M249" s="1" t="s">
        <v>34</v>
      </c>
    </row>
    <row r="250" spans="1:17" ht="21" customHeight="1" x14ac:dyDescent="0.25">
      <c r="A250" s="16">
        <v>42</v>
      </c>
      <c r="B250" s="154" t="s">
        <v>136</v>
      </c>
      <c r="C250" s="154"/>
      <c r="D250" s="154"/>
      <c r="E250" s="154"/>
      <c r="F250" s="154"/>
      <c r="G250" s="154"/>
      <c r="H250" s="154"/>
      <c r="I250" s="26"/>
      <c r="J250" s="26"/>
      <c r="K250" s="123"/>
      <c r="L250" s="123"/>
      <c r="M250" s="1" t="s">
        <v>34</v>
      </c>
    </row>
    <row r="251" spans="1:17" ht="21" customHeight="1" x14ac:dyDescent="0.25">
      <c r="A251" s="16"/>
      <c r="B251" s="44"/>
      <c r="C251" s="115">
        <v>3</v>
      </c>
      <c r="D251" s="115">
        <v>4</v>
      </c>
      <c r="E251" s="115">
        <v>0.4</v>
      </c>
      <c r="F251" s="44"/>
      <c r="G251" s="44"/>
      <c r="H251" s="115">
        <v>4.8</v>
      </c>
      <c r="I251" s="26">
        <f>H251</f>
        <v>4.8</v>
      </c>
      <c r="J251" s="117">
        <v>263</v>
      </c>
      <c r="K251" s="27" t="s">
        <v>190</v>
      </c>
      <c r="L251" s="26">
        <f>ROUND(J251*I251,2)</f>
        <v>1262.4000000000001</v>
      </c>
      <c r="M251" s="1" t="s">
        <v>34</v>
      </c>
    </row>
    <row r="252" spans="1:17" ht="212.25" customHeight="1" x14ac:dyDescent="0.25">
      <c r="A252" s="16">
        <v>43</v>
      </c>
      <c r="B252" s="147" t="s">
        <v>137</v>
      </c>
      <c r="C252" s="148"/>
      <c r="D252" s="148"/>
      <c r="E252" s="148"/>
      <c r="F252" s="148"/>
      <c r="G252" s="148"/>
      <c r="H252" s="148"/>
      <c r="I252" s="26">
        <f>H253</f>
        <v>0.81</v>
      </c>
      <c r="J252" s="26">
        <v>730</v>
      </c>
      <c r="K252" s="27" t="s">
        <v>184</v>
      </c>
      <c r="L252" s="26">
        <f>ROUND(J252*I252,2)</f>
        <v>591.29999999999995</v>
      </c>
      <c r="M252" s="1" t="s">
        <v>34</v>
      </c>
    </row>
    <row r="253" spans="1:17" ht="18" customHeight="1" x14ac:dyDescent="0.25">
      <c r="A253" s="15"/>
      <c r="B253" s="44"/>
      <c r="C253" s="81">
        <v>3</v>
      </c>
      <c r="D253" s="81">
        <v>1</v>
      </c>
      <c r="E253" s="115">
        <v>0.45</v>
      </c>
      <c r="F253" s="44"/>
      <c r="G253" s="115">
        <v>0.6</v>
      </c>
      <c r="H253" s="115">
        <v>0.81</v>
      </c>
      <c r="I253" s="26"/>
      <c r="J253" s="26"/>
      <c r="K253" s="26"/>
      <c r="L253" s="26"/>
      <c r="M253" s="1" t="s">
        <v>34</v>
      </c>
      <c r="P253" s="5"/>
      <c r="Q253" s="5"/>
    </row>
    <row r="254" spans="1:17" ht="50.25" customHeight="1" x14ac:dyDescent="0.25">
      <c r="A254" s="15">
        <v>44</v>
      </c>
      <c r="B254" s="131" t="s">
        <v>138</v>
      </c>
      <c r="C254" s="132"/>
      <c r="D254" s="132"/>
      <c r="E254" s="132"/>
      <c r="F254" s="132"/>
      <c r="G254" s="132"/>
      <c r="H254" s="132"/>
      <c r="I254" s="26">
        <f>H255</f>
        <v>0.81</v>
      </c>
      <c r="J254" s="26">
        <v>585</v>
      </c>
      <c r="K254" s="27" t="s">
        <v>184</v>
      </c>
      <c r="L254" s="26">
        <f>ROUND(J254*I254,2)</f>
        <v>473.85</v>
      </c>
      <c r="M254" s="1" t="s">
        <v>34</v>
      </c>
      <c r="P254" s="6"/>
      <c r="Q254" s="6"/>
    </row>
    <row r="255" spans="1:17" ht="15.75" customHeight="1" x14ac:dyDescent="0.25">
      <c r="A255" s="15"/>
      <c r="B255" s="25"/>
      <c r="C255" s="25">
        <v>3</v>
      </c>
      <c r="D255" s="25">
        <v>1</v>
      </c>
      <c r="E255" s="25">
        <v>0.45</v>
      </c>
      <c r="F255" s="25"/>
      <c r="G255" s="25">
        <v>0.6</v>
      </c>
      <c r="H255" s="25">
        <v>0.81</v>
      </c>
      <c r="I255" s="26"/>
      <c r="J255" s="26"/>
      <c r="K255" s="123"/>
      <c r="L255" s="123"/>
      <c r="M255" s="1" t="s">
        <v>34</v>
      </c>
    </row>
    <row r="256" spans="1:17" ht="54.75" customHeight="1" x14ac:dyDescent="0.25">
      <c r="A256" s="16">
        <v>45</v>
      </c>
      <c r="B256" s="147" t="s">
        <v>141</v>
      </c>
      <c r="C256" s="148"/>
      <c r="D256" s="148"/>
      <c r="E256" s="148"/>
      <c r="F256" s="148"/>
      <c r="G256" s="148"/>
      <c r="H256" s="148"/>
      <c r="I256" s="26">
        <v>450</v>
      </c>
      <c r="J256" s="26">
        <v>12</v>
      </c>
      <c r="K256" s="27" t="s">
        <v>188</v>
      </c>
      <c r="L256" s="26">
        <f>ROUND(J256*I256,2)</f>
        <v>5400</v>
      </c>
      <c r="M256" s="1" t="s">
        <v>34</v>
      </c>
    </row>
    <row r="257" spans="1:13" ht="77.25" customHeight="1" x14ac:dyDescent="0.25">
      <c r="A257" s="23">
        <v>46</v>
      </c>
      <c r="B257" s="147" t="s">
        <v>140</v>
      </c>
      <c r="C257" s="148"/>
      <c r="D257" s="148"/>
      <c r="E257" s="148"/>
      <c r="F257" s="148"/>
      <c r="G257" s="148"/>
      <c r="H257" s="148"/>
      <c r="I257" s="26">
        <v>7</v>
      </c>
      <c r="J257" s="26">
        <v>162</v>
      </c>
      <c r="K257" s="27" t="s">
        <v>188</v>
      </c>
      <c r="L257" s="26">
        <f t="shared" ref="L257:L277" si="13">ROUND(J257*I257,2)</f>
        <v>1134</v>
      </c>
      <c r="M257" s="1" t="s">
        <v>34</v>
      </c>
    </row>
    <row r="258" spans="1:13" ht="48.75" customHeight="1" x14ac:dyDescent="0.25">
      <c r="A258" s="16">
        <v>47</v>
      </c>
      <c r="B258" s="131" t="s">
        <v>139</v>
      </c>
      <c r="C258" s="132"/>
      <c r="D258" s="132"/>
      <c r="E258" s="132"/>
      <c r="F258" s="132"/>
      <c r="G258" s="132"/>
      <c r="H258" s="132"/>
      <c r="I258" s="26">
        <v>3</v>
      </c>
      <c r="J258" s="26">
        <v>187</v>
      </c>
      <c r="K258" s="27" t="s">
        <v>188</v>
      </c>
      <c r="L258" s="26">
        <f t="shared" si="13"/>
        <v>561</v>
      </c>
    </row>
    <row r="259" spans="1:13" ht="61.5" customHeight="1" x14ac:dyDescent="0.25">
      <c r="A259" s="16">
        <v>48</v>
      </c>
      <c r="B259" s="131" t="s">
        <v>142</v>
      </c>
      <c r="C259" s="131"/>
      <c r="D259" s="131"/>
      <c r="E259" s="131"/>
      <c r="F259" s="131"/>
      <c r="G259" s="131"/>
      <c r="H259" s="131"/>
      <c r="I259" s="26">
        <v>3</v>
      </c>
      <c r="J259" s="26">
        <v>127</v>
      </c>
      <c r="K259" s="27" t="s">
        <v>188</v>
      </c>
      <c r="L259" s="26">
        <f t="shared" si="13"/>
        <v>381</v>
      </c>
    </row>
    <row r="260" spans="1:13" ht="23.25" customHeight="1" x14ac:dyDescent="0.25">
      <c r="A260" s="15"/>
      <c r="B260" s="131" t="s">
        <v>143</v>
      </c>
      <c r="C260" s="131"/>
      <c r="D260" s="131"/>
      <c r="E260" s="131"/>
      <c r="F260" s="131"/>
      <c r="G260" s="131"/>
      <c r="H260" s="131"/>
      <c r="I260" s="26"/>
      <c r="J260" s="26"/>
      <c r="K260" s="27"/>
      <c r="L260" s="26"/>
    </row>
    <row r="261" spans="1:13" ht="70.5" customHeight="1" x14ac:dyDescent="0.25">
      <c r="A261" s="16">
        <v>49</v>
      </c>
      <c r="B261" s="131" t="s">
        <v>144</v>
      </c>
      <c r="C261" s="131"/>
      <c r="D261" s="131"/>
      <c r="E261" s="131"/>
      <c r="F261" s="131"/>
      <c r="G261" s="131"/>
      <c r="H261" s="131"/>
      <c r="I261" s="26">
        <v>2</v>
      </c>
      <c r="J261" s="26">
        <v>3104</v>
      </c>
      <c r="K261" s="27" t="s">
        <v>188</v>
      </c>
      <c r="L261" s="26">
        <f t="shared" si="13"/>
        <v>6208</v>
      </c>
    </row>
    <row r="262" spans="1:13" ht="57.75" customHeight="1" x14ac:dyDescent="0.25">
      <c r="A262" s="16">
        <v>50</v>
      </c>
      <c r="B262" s="131" t="s">
        <v>145</v>
      </c>
      <c r="C262" s="131"/>
      <c r="D262" s="131"/>
      <c r="E262" s="131"/>
      <c r="F262" s="131"/>
      <c r="G262" s="131"/>
      <c r="H262" s="131"/>
      <c r="I262" s="26">
        <v>2</v>
      </c>
      <c r="J262" s="26">
        <v>380</v>
      </c>
      <c r="K262" s="27" t="s">
        <v>188</v>
      </c>
      <c r="L262" s="26">
        <f t="shared" si="13"/>
        <v>760</v>
      </c>
    </row>
    <row r="263" spans="1:13" ht="79.5" customHeight="1" x14ac:dyDescent="0.25">
      <c r="A263" s="23">
        <v>51.1</v>
      </c>
      <c r="B263" s="131" t="s">
        <v>146</v>
      </c>
      <c r="C263" s="131"/>
      <c r="D263" s="131"/>
      <c r="E263" s="131"/>
      <c r="F263" s="131"/>
      <c r="G263" s="131"/>
      <c r="H263" s="131"/>
      <c r="I263" s="26">
        <v>2</v>
      </c>
      <c r="J263" s="26">
        <v>945</v>
      </c>
      <c r="K263" s="27" t="s">
        <v>188</v>
      </c>
      <c r="L263" s="26">
        <f t="shared" si="13"/>
        <v>1890</v>
      </c>
    </row>
    <row r="264" spans="1:13" ht="68.25" customHeight="1" x14ac:dyDescent="0.25">
      <c r="A264" s="16">
        <v>52.2</v>
      </c>
      <c r="B264" s="131" t="s">
        <v>147</v>
      </c>
      <c r="C264" s="131"/>
      <c r="D264" s="131"/>
      <c r="E264" s="131"/>
      <c r="F264" s="131"/>
      <c r="G264" s="131"/>
      <c r="H264" s="131"/>
      <c r="I264" s="26">
        <v>2</v>
      </c>
      <c r="J264" s="26">
        <v>881</v>
      </c>
      <c r="K264" s="27" t="s">
        <v>188</v>
      </c>
      <c r="L264" s="26">
        <f t="shared" si="13"/>
        <v>1762</v>
      </c>
    </row>
    <row r="265" spans="1:13" ht="79.5" customHeight="1" x14ac:dyDescent="0.25">
      <c r="A265" s="16">
        <v>53.3</v>
      </c>
      <c r="B265" s="131" t="s">
        <v>148</v>
      </c>
      <c r="C265" s="131"/>
      <c r="D265" s="131"/>
      <c r="E265" s="131"/>
      <c r="F265" s="131"/>
      <c r="G265" s="131"/>
      <c r="H265" s="131"/>
      <c r="I265" s="26">
        <v>2</v>
      </c>
      <c r="J265" s="26">
        <v>1015</v>
      </c>
      <c r="K265" s="27" t="s">
        <v>188</v>
      </c>
      <c r="L265" s="26">
        <f t="shared" si="13"/>
        <v>2030</v>
      </c>
    </row>
    <row r="266" spans="1:13" ht="45.75" customHeight="1" x14ac:dyDescent="0.25">
      <c r="A266" s="16">
        <v>54</v>
      </c>
      <c r="B266" s="131" t="s">
        <v>149</v>
      </c>
      <c r="C266" s="131"/>
      <c r="D266" s="131"/>
      <c r="E266" s="131"/>
      <c r="F266" s="131"/>
      <c r="G266" s="131"/>
      <c r="H266" s="131"/>
      <c r="I266" s="26">
        <v>2</v>
      </c>
      <c r="J266" s="26">
        <v>155</v>
      </c>
      <c r="K266" s="27" t="s">
        <v>188</v>
      </c>
      <c r="L266" s="26">
        <f t="shared" si="13"/>
        <v>310</v>
      </c>
    </row>
    <row r="267" spans="1:13" ht="59.25" customHeight="1" x14ac:dyDescent="0.25">
      <c r="A267" s="16">
        <v>55</v>
      </c>
      <c r="B267" s="131" t="s">
        <v>150</v>
      </c>
      <c r="C267" s="131"/>
      <c r="D267" s="131"/>
      <c r="E267" s="131"/>
      <c r="F267" s="131"/>
      <c r="G267" s="131"/>
      <c r="H267" s="131"/>
      <c r="I267" s="26">
        <v>2</v>
      </c>
      <c r="J267" s="26">
        <v>414</v>
      </c>
      <c r="K267" s="27" t="s">
        <v>188</v>
      </c>
      <c r="L267" s="26">
        <f t="shared" si="13"/>
        <v>828</v>
      </c>
    </row>
    <row r="268" spans="1:13" ht="75.75" customHeight="1" x14ac:dyDescent="0.25">
      <c r="A268" s="23">
        <v>56</v>
      </c>
      <c r="B268" s="131" t="s">
        <v>151</v>
      </c>
      <c r="C268" s="131"/>
      <c r="D268" s="131"/>
      <c r="E268" s="131"/>
      <c r="F268" s="131"/>
      <c r="G268" s="131"/>
      <c r="H268" s="131"/>
      <c r="I268" s="26">
        <v>2</v>
      </c>
      <c r="J268" s="26">
        <v>2208</v>
      </c>
      <c r="K268" s="27" t="s">
        <v>188</v>
      </c>
      <c r="L268" s="26">
        <f t="shared" si="13"/>
        <v>4416</v>
      </c>
    </row>
    <row r="269" spans="1:13" ht="64.5" customHeight="1" x14ac:dyDescent="0.25">
      <c r="A269" s="16">
        <v>57</v>
      </c>
      <c r="B269" s="131" t="s">
        <v>152</v>
      </c>
      <c r="C269" s="131"/>
      <c r="D269" s="131"/>
      <c r="E269" s="131"/>
      <c r="F269" s="131"/>
      <c r="G269" s="131"/>
      <c r="H269" s="131"/>
      <c r="I269" s="26">
        <v>2</v>
      </c>
      <c r="J269" s="26">
        <v>1497</v>
      </c>
      <c r="K269" s="27" t="s">
        <v>188</v>
      </c>
      <c r="L269" s="26">
        <f t="shared" si="13"/>
        <v>2994</v>
      </c>
    </row>
    <row r="270" spans="1:13" ht="75" customHeight="1" x14ac:dyDescent="0.25">
      <c r="A270" s="16">
        <v>58</v>
      </c>
      <c r="B270" s="131" t="s">
        <v>209</v>
      </c>
      <c r="C270" s="131"/>
      <c r="D270" s="131"/>
      <c r="E270" s="131"/>
      <c r="F270" s="131"/>
      <c r="G270" s="131"/>
      <c r="H270" s="131"/>
      <c r="I270" s="26">
        <v>5</v>
      </c>
      <c r="J270" s="26">
        <v>107</v>
      </c>
      <c r="K270" s="27" t="s">
        <v>188</v>
      </c>
      <c r="L270" s="26">
        <f t="shared" si="13"/>
        <v>535</v>
      </c>
    </row>
    <row r="271" spans="1:13" ht="96" customHeight="1" x14ac:dyDescent="0.25">
      <c r="A271" s="16">
        <v>59</v>
      </c>
      <c r="B271" s="177" t="s">
        <v>153</v>
      </c>
      <c r="C271" s="131"/>
      <c r="D271" s="131"/>
      <c r="E271" s="131"/>
      <c r="F271" s="131"/>
      <c r="G271" s="131"/>
      <c r="H271" s="131"/>
      <c r="I271" s="26">
        <v>4</v>
      </c>
      <c r="J271" s="26">
        <v>91</v>
      </c>
      <c r="K271" s="27" t="s">
        <v>188</v>
      </c>
      <c r="L271" s="26">
        <f t="shared" si="13"/>
        <v>364</v>
      </c>
    </row>
    <row r="272" spans="1:13" ht="90.75" customHeight="1" x14ac:dyDescent="0.25">
      <c r="A272" s="16">
        <v>60</v>
      </c>
      <c r="B272" s="131" t="s">
        <v>154</v>
      </c>
      <c r="C272" s="131"/>
      <c r="D272" s="131"/>
      <c r="E272" s="131"/>
      <c r="F272" s="131"/>
      <c r="G272" s="131"/>
      <c r="H272" s="131"/>
      <c r="I272" s="26">
        <v>2</v>
      </c>
      <c r="J272" s="26">
        <v>1251</v>
      </c>
      <c r="K272" s="27" t="s">
        <v>188</v>
      </c>
      <c r="L272" s="26">
        <f t="shared" si="13"/>
        <v>2502</v>
      </c>
    </row>
    <row r="273" spans="1:13" ht="65.25" customHeight="1" x14ac:dyDescent="0.25">
      <c r="A273" s="16">
        <v>61</v>
      </c>
      <c r="B273" s="131" t="s">
        <v>155</v>
      </c>
      <c r="C273" s="131"/>
      <c r="D273" s="131"/>
      <c r="E273" s="131"/>
      <c r="F273" s="131"/>
      <c r="G273" s="131"/>
      <c r="H273" s="131"/>
      <c r="I273" s="26">
        <v>3</v>
      </c>
      <c r="J273" s="26">
        <v>539</v>
      </c>
      <c r="K273" s="27" t="s">
        <v>188</v>
      </c>
      <c r="L273" s="26">
        <f t="shared" si="13"/>
        <v>1617</v>
      </c>
    </row>
    <row r="274" spans="1:13" ht="75.75" customHeight="1" x14ac:dyDescent="0.25">
      <c r="A274" s="16">
        <v>62</v>
      </c>
      <c r="B274" s="131" t="s">
        <v>156</v>
      </c>
      <c r="C274" s="131"/>
      <c r="D274" s="131"/>
      <c r="E274" s="131"/>
      <c r="F274" s="131"/>
      <c r="G274" s="131"/>
      <c r="H274" s="131"/>
      <c r="I274" s="26">
        <v>1</v>
      </c>
      <c r="J274" s="26">
        <v>493</v>
      </c>
      <c r="K274" s="27" t="s">
        <v>188</v>
      </c>
      <c r="L274" s="26">
        <f t="shared" si="13"/>
        <v>493</v>
      </c>
    </row>
    <row r="275" spans="1:13" ht="54" customHeight="1" x14ac:dyDescent="0.25">
      <c r="A275" s="16">
        <v>63</v>
      </c>
      <c r="B275" s="131" t="s">
        <v>157</v>
      </c>
      <c r="C275" s="131"/>
      <c r="D275" s="131"/>
      <c r="E275" s="131"/>
      <c r="F275" s="131"/>
      <c r="G275" s="131"/>
      <c r="H275" s="131"/>
      <c r="I275" s="116">
        <v>5</v>
      </c>
      <c r="J275" s="26">
        <v>815</v>
      </c>
      <c r="K275" s="27" t="s">
        <v>188</v>
      </c>
      <c r="L275" s="26">
        <f t="shared" si="13"/>
        <v>4075</v>
      </c>
      <c r="M275" s="1" t="s">
        <v>34</v>
      </c>
    </row>
    <row r="276" spans="1:13" ht="83.25" customHeight="1" x14ac:dyDescent="0.25">
      <c r="A276" s="16">
        <v>64</v>
      </c>
      <c r="B276" s="131" t="s">
        <v>158</v>
      </c>
      <c r="C276" s="131"/>
      <c r="D276" s="131"/>
      <c r="E276" s="131"/>
      <c r="F276" s="131"/>
      <c r="G276" s="131"/>
      <c r="H276" s="131"/>
      <c r="I276" s="116">
        <v>2</v>
      </c>
      <c r="J276" s="26">
        <v>555</v>
      </c>
      <c r="K276" s="27" t="s">
        <v>188</v>
      </c>
      <c r="L276" s="26">
        <f t="shared" si="13"/>
        <v>1110</v>
      </c>
      <c r="M276" s="1" t="s">
        <v>34</v>
      </c>
    </row>
    <row r="277" spans="1:13" ht="192.75" customHeight="1" x14ac:dyDescent="0.25">
      <c r="A277" s="16">
        <v>65</v>
      </c>
      <c r="B277" s="131" t="s">
        <v>159</v>
      </c>
      <c r="C277" s="131"/>
      <c r="D277" s="131"/>
      <c r="E277" s="131"/>
      <c r="F277" s="131"/>
      <c r="G277" s="131"/>
      <c r="H277" s="131"/>
      <c r="I277" s="26">
        <v>15</v>
      </c>
      <c r="J277" s="26">
        <v>177</v>
      </c>
      <c r="K277" s="27" t="s">
        <v>191</v>
      </c>
      <c r="L277" s="26">
        <f t="shared" si="13"/>
        <v>2655</v>
      </c>
      <c r="M277" s="1" t="s">
        <v>34</v>
      </c>
    </row>
    <row r="278" spans="1:13" ht="52.5" customHeight="1" x14ac:dyDescent="0.25">
      <c r="A278" s="16">
        <v>66</v>
      </c>
      <c r="B278" s="131" t="s">
        <v>160</v>
      </c>
      <c r="C278" s="131"/>
      <c r="D278" s="131"/>
      <c r="E278" s="131"/>
      <c r="F278" s="131"/>
      <c r="G278" s="131"/>
      <c r="H278" s="131"/>
      <c r="I278" s="26">
        <v>10</v>
      </c>
      <c r="J278" s="26">
        <v>101</v>
      </c>
      <c r="K278" s="27" t="s">
        <v>191</v>
      </c>
      <c r="L278" s="26">
        <f t="shared" ref="L278:L280" si="14">ROUND(J278*I278,2)</f>
        <v>1010</v>
      </c>
      <c r="M278" s="1" t="s">
        <v>34</v>
      </c>
    </row>
    <row r="279" spans="1:13" ht="47.25" customHeight="1" x14ac:dyDescent="0.25">
      <c r="A279" s="16">
        <v>67</v>
      </c>
      <c r="B279" s="131" t="s">
        <v>161</v>
      </c>
      <c r="C279" s="131"/>
      <c r="D279" s="131"/>
      <c r="E279" s="131"/>
      <c r="F279" s="131"/>
      <c r="G279" s="131"/>
      <c r="H279" s="131"/>
      <c r="I279" s="26">
        <v>10</v>
      </c>
      <c r="J279" s="26">
        <v>137</v>
      </c>
      <c r="K279" s="27" t="s">
        <v>191</v>
      </c>
      <c r="L279" s="26">
        <f t="shared" si="14"/>
        <v>1370</v>
      </c>
      <c r="M279" s="1" t="s">
        <v>34</v>
      </c>
    </row>
    <row r="280" spans="1:13" ht="63.75" customHeight="1" x14ac:dyDescent="0.25">
      <c r="A280" s="16">
        <v>68</v>
      </c>
      <c r="B280" s="131" t="s">
        <v>162</v>
      </c>
      <c r="C280" s="131"/>
      <c r="D280" s="131"/>
      <c r="E280" s="131"/>
      <c r="F280" s="131"/>
      <c r="G280" s="131"/>
      <c r="H280" s="131"/>
      <c r="I280" s="26">
        <v>2</v>
      </c>
      <c r="J280" s="26">
        <v>1138</v>
      </c>
      <c r="K280" s="27" t="s">
        <v>188</v>
      </c>
      <c r="L280" s="26">
        <f t="shared" si="14"/>
        <v>2276</v>
      </c>
      <c r="M280" s="1" t="s">
        <v>34</v>
      </c>
    </row>
    <row r="281" spans="1:13" ht="83.25" customHeight="1" x14ac:dyDescent="0.25">
      <c r="A281" s="16">
        <v>69</v>
      </c>
      <c r="B281" s="131" t="s">
        <v>163</v>
      </c>
      <c r="C281" s="131"/>
      <c r="D281" s="131"/>
      <c r="E281" s="131"/>
      <c r="F281" s="131"/>
      <c r="G281" s="131"/>
      <c r="H281" s="131"/>
      <c r="I281" s="26">
        <v>2</v>
      </c>
      <c r="J281" s="26">
        <v>5128</v>
      </c>
      <c r="K281" s="27" t="s">
        <v>188</v>
      </c>
      <c r="L281" s="26">
        <f t="shared" ref="L281:L284" si="15">ROUND(J281*I281,2)</f>
        <v>10256</v>
      </c>
      <c r="M281" s="1" t="s">
        <v>34</v>
      </c>
    </row>
    <row r="282" spans="1:13" ht="93" customHeight="1" x14ac:dyDescent="0.25">
      <c r="A282" s="16">
        <v>70</v>
      </c>
      <c r="B282" s="131" t="s">
        <v>164</v>
      </c>
      <c r="C282" s="131"/>
      <c r="D282" s="131"/>
      <c r="E282" s="131"/>
      <c r="F282" s="131"/>
      <c r="G282" s="131"/>
      <c r="H282" s="131"/>
      <c r="I282" s="26">
        <v>2</v>
      </c>
      <c r="J282" s="26">
        <v>96</v>
      </c>
      <c r="K282" s="27" t="s">
        <v>188</v>
      </c>
      <c r="L282" s="26">
        <f t="shared" si="15"/>
        <v>192</v>
      </c>
      <c r="M282" s="1" t="s">
        <v>34</v>
      </c>
    </row>
    <row r="283" spans="1:13" ht="58.5" customHeight="1" x14ac:dyDescent="0.25">
      <c r="A283" s="16">
        <v>71</v>
      </c>
      <c r="B283" s="131" t="s">
        <v>165</v>
      </c>
      <c r="C283" s="131"/>
      <c r="D283" s="131"/>
      <c r="E283" s="131"/>
      <c r="F283" s="131"/>
      <c r="G283" s="131"/>
      <c r="H283" s="131"/>
      <c r="I283" s="26">
        <v>6</v>
      </c>
      <c r="J283" s="26">
        <v>19</v>
      </c>
      <c r="K283" s="27" t="s">
        <v>188</v>
      </c>
      <c r="L283" s="26">
        <f t="shared" si="15"/>
        <v>114</v>
      </c>
      <c r="M283" s="1" t="s">
        <v>34</v>
      </c>
    </row>
    <row r="284" spans="1:13" ht="26.25" customHeight="1" x14ac:dyDescent="0.25">
      <c r="A284" s="16">
        <v>72</v>
      </c>
      <c r="B284" s="131" t="s">
        <v>166</v>
      </c>
      <c r="C284" s="131"/>
      <c r="D284" s="131"/>
      <c r="E284" s="131"/>
      <c r="F284" s="131"/>
      <c r="G284" s="131"/>
      <c r="H284" s="131"/>
      <c r="I284" s="26">
        <v>30</v>
      </c>
      <c r="J284" s="26">
        <v>292</v>
      </c>
      <c r="K284" s="27" t="s">
        <v>191</v>
      </c>
      <c r="L284" s="26">
        <f t="shared" si="15"/>
        <v>8760</v>
      </c>
      <c r="M284" s="1" t="s">
        <v>34</v>
      </c>
    </row>
    <row r="285" spans="1:13" ht="51" customHeight="1" x14ac:dyDescent="0.25">
      <c r="A285" s="16">
        <v>73</v>
      </c>
      <c r="B285" s="147" t="s">
        <v>167</v>
      </c>
      <c r="C285" s="147"/>
      <c r="D285" s="147"/>
      <c r="E285" s="147"/>
      <c r="F285" s="147"/>
      <c r="G285" s="147"/>
      <c r="H285" s="147"/>
      <c r="I285" s="26">
        <v>8</v>
      </c>
      <c r="J285" s="26">
        <v>85</v>
      </c>
      <c r="K285" s="27" t="s">
        <v>188</v>
      </c>
      <c r="L285" s="26">
        <f t="shared" ref="L285:L314" si="16">ROUND(J285*I285,2)</f>
        <v>680</v>
      </c>
      <c r="M285" s="1" t="s">
        <v>34</v>
      </c>
    </row>
    <row r="286" spans="1:13" ht="32.25" customHeight="1" x14ac:dyDescent="0.25">
      <c r="A286" s="16">
        <v>74</v>
      </c>
      <c r="B286" s="131" t="s">
        <v>23</v>
      </c>
      <c r="C286" s="131"/>
      <c r="D286" s="131"/>
      <c r="E286" s="131"/>
      <c r="F286" s="131"/>
      <c r="G286" s="131"/>
      <c r="H286" s="131"/>
      <c r="I286" s="26">
        <v>12</v>
      </c>
      <c r="J286" s="26">
        <v>85</v>
      </c>
      <c r="K286" s="27" t="s">
        <v>188</v>
      </c>
      <c r="L286" s="26">
        <f t="shared" si="16"/>
        <v>1020</v>
      </c>
      <c r="M286" s="1" t="s">
        <v>34</v>
      </c>
    </row>
    <row r="287" spans="1:13" ht="25.5" customHeight="1" x14ac:dyDescent="0.25">
      <c r="A287" s="16">
        <v>75</v>
      </c>
      <c r="B287" s="131" t="s">
        <v>168</v>
      </c>
      <c r="C287" s="131"/>
      <c r="D287" s="131"/>
      <c r="E287" s="131"/>
      <c r="F287" s="131"/>
      <c r="G287" s="131"/>
      <c r="H287" s="131"/>
      <c r="I287" s="26">
        <v>10</v>
      </c>
      <c r="J287" s="26">
        <v>195</v>
      </c>
      <c r="K287" s="27" t="s">
        <v>188</v>
      </c>
      <c r="L287" s="26">
        <f t="shared" si="16"/>
        <v>1950</v>
      </c>
      <c r="M287" s="1" t="s">
        <v>34</v>
      </c>
    </row>
    <row r="288" spans="1:13" ht="34.5" customHeight="1" x14ac:dyDescent="0.25">
      <c r="A288" s="16">
        <v>76</v>
      </c>
      <c r="B288" s="131" t="s">
        <v>169</v>
      </c>
      <c r="C288" s="131"/>
      <c r="D288" s="131"/>
      <c r="E288" s="131"/>
      <c r="F288" s="131"/>
      <c r="G288" s="131"/>
      <c r="H288" s="131"/>
      <c r="I288" s="26">
        <v>10</v>
      </c>
      <c r="J288" s="26">
        <v>89</v>
      </c>
      <c r="K288" s="27" t="s">
        <v>188</v>
      </c>
      <c r="L288" s="26">
        <f t="shared" si="16"/>
        <v>890</v>
      </c>
      <c r="M288" s="1" t="s">
        <v>34</v>
      </c>
    </row>
    <row r="289" spans="1:13" ht="24" customHeight="1" x14ac:dyDescent="0.25">
      <c r="A289" s="16">
        <v>77</v>
      </c>
      <c r="B289" s="131" t="s">
        <v>24</v>
      </c>
      <c r="C289" s="131"/>
      <c r="D289" s="131"/>
      <c r="E289" s="131"/>
      <c r="F289" s="131"/>
      <c r="G289" s="131"/>
      <c r="H289" s="131"/>
      <c r="I289" s="26">
        <v>7</v>
      </c>
      <c r="J289" s="26">
        <v>147</v>
      </c>
      <c r="K289" s="27" t="s">
        <v>188</v>
      </c>
      <c r="L289" s="26">
        <f t="shared" si="16"/>
        <v>1029</v>
      </c>
      <c r="M289" s="1" t="s">
        <v>34</v>
      </c>
    </row>
    <row r="290" spans="1:13" ht="30.75" customHeight="1" x14ac:dyDescent="0.25">
      <c r="A290" s="16">
        <v>78</v>
      </c>
      <c r="B290" s="131" t="s">
        <v>25</v>
      </c>
      <c r="C290" s="131"/>
      <c r="D290" s="131"/>
      <c r="E290" s="131"/>
      <c r="F290" s="131"/>
      <c r="G290" s="131"/>
      <c r="H290" s="131"/>
      <c r="I290" s="26">
        <v>20</v>
      </c>
      <c r="J290" s="26">
        <v>21</v>
      </c>
      <c r="K290" s="27" t="s">
        <v>188</v>
      </c>
      <c r="L290" s="26">
        <f t="shared" si="16"/>
        <v>420</v>
      </c>
      <c r="M290" s="1" t="s">
        <v>34</v>
      </c>
    </row>
    <row r="291" spans="1:13" ht="25.5" customHeight="1" x14ac:dyDescent="0.25">
      <c r="A291" s="16">
        <v>79</v>
      </c>
      <c r="B291" s="131" t="s">
        <v>170</v>
      </c>
      <c r="C291" s="131"/>
      <c r="D291" s="131"/>
      <c r="E291" s="131"/>
      <c r="F291" s="131"/>
      <c r="G291" s="131"/>
      <c r="H291" s="131"/>
      <c r="I291" s="26">
        <v>4</v>
      </c>
      <c r="J291" s="26">
        <v>142</v>
      </c>
      <c r="K291" s="27" t="s">
        <v>188</v>
      </c>
      <c r="L291" s="26">
        <f t="shared" si="16"/>
        <v>568</v>
      </c>
      <c r="M291" s="1" t="s">
        <v>34</v>
      </c>
    </row>
    <row r="292" spans="1:13" ht="28.5" customHeight="1" x14ac:dyDescent="0.25">
      <c r="A292" s="16">
        <v>80</v>
      </c>
      <c r="B292" s="131" t="s">
        <v>171</v>
      </c>
      <c r="C292" s="131"/>
      <c r="D292" s="131"/>
      <c r="E292" s="131"/>
      <c r="F292" s="131"/>
      <c r="G292" s="131"/>
      <c r="H292" s="131"/>
      <c r="I292" s="26">
        <v>7</v>
      </c>
      <c r="J292" s="26">
        <v>144</v>
      </c>
      <c r="K292" s="27" t="s">
        <v>188</v>
      </c>
      <c r="L292" s="26">
        <f t="shared" si="16"/>
        <v>1008</v>
      </c>
      <c r="M292" s="1" t="s">
        <v>34</v>
      </c>
    </row>
    <row r="293" spans="1:13" ht="33.75" customHeight="1" x14ac:dyDescent="0.25">
      <c r="A293" s="16">
        <v>81</v>
      </c>
      <c r="B293" s="132" t="s">
        <v>172</v>
      </c>
      <c r="C293" s="132"/>
      <c r="D293" s="132"/>
      <c r="E293" s="132"/>
      <c r="F293" s="132"/>
      <c r="G293" s="132"/>
      <c r="H293" s="132"/>
      <c r="I293" s="26">
        <v>15</v>
      </c>
      <c r="J293" s="26">
        <v>17</v>
      </c>
      <c r="K293" s="27" t="s">
        <v>188</v>
      </c>
      <c r="L293" s="26">
        <f t="shared" si="16"/>
        <v>255</v>
      </c>
      <c r="M293" s="1" t="s">
        <v>34</v>
      </c>
    </row>
    <row r="294" spans="1:13" ht="38.25" customHeight="1" x14ac:dyDescent="0.25">
      <c r="A294" s="16">
        <v>82</v>
      </c>
      <c r="B294" s="132" t="s">
        <v>26</v>
      </c>
      <c r="C294" s="132"/>
      <c r="D294" s="132"/>
      <c r="E294" s="132"/>
      <c r="F294" s="132"/>
      <c r="G294" s="132"/>
      <c r="H294" s="132"/>
      <c r="I294" s="26">
        <v>1</v>
      </c>
      <c r="J294" s="26">
        <v>187</v>
      </c>
      <c r="K294" s="27" t="s">
        <v>192</v>
      </c>
      <c r="L294" s="26">
        <f t="shared" si="16"/>
        <v>187</v>
      </c>
      <c r="M294" s="1" t="s">
        <v>34</v>
      </c>
    </row>
    <row r="295" spans="1:13" ht="39" customHeight="1" x14ac:dyDescent="0.25">
      <c r="A295" s="16">
        <v>83</v>
      </c>
      <c r="B295" s="132" t="s">
        <v>27</v>
      </c>
      <c r="C295" s="132"/>
      <c r="D295" s="132"/>
      <c r="E295" s="132"/>
      <c r="F295" s="132"/>
      <c r="G295" s="132"/>
      <c r="H295" s="132"/>
      <c r="I295" s="26">
        <v>1</v>
      </c>
      <c r="J295" s="26">
        <v>103</v>
      </c>
      <c r="K295" s="27" t="s">
        <v>193</v>
      </c>
      <c r="L295" s="26">
        <f t="shared" si="16"/>
        <v>103</v>
      </c>
      <c r="M295" s="1" t="s">
        <v>34</v>
      </c>
    </row>
    <row r="296" spans="1:13" ht="69.75" customHeight="1" x14ac:dyDescent="0.25">
      <c r="A296" s="16">
        <v>84</v>
      </c>
      <c r="B296" s="131" t="s">
        <v>173</v>
      </c>
      <c r="C296" s="132"/>
      <c r="D296" s="132"/>
      <c r="E296" s="132"/>
      <c r="F296" s="132"/>
      <c r="G296" s="132"/>
      <c r="H296" s="132"/>
      <c r="I296" s="26">
        <v>25</v>
      </c>
      <c r="J296" s="26">
        <v>84</v>
      </c>
      <c r="K296" s="27" t="s">
        <v>191</v>
      </c>
      <c r="L296" s="26">
        <f t="shared" si="16"/>
        <v>2100</v>
      </c>
      <c r="M296" s="1" t="s">
        <v>34</v>
      </c>
    </row>
    <row r="297" spans="1:13" ht="120.75" customHeight="1" x14ac:dyDescent="0.25">
      <c r="A297" s="16">
        <v>85</v>
      </c>
      <c r="B297" s="131" t="s">
        <v>174</v>
      </c>
      <c r="C297" s="132"/>
      <c r="D297" s="132"/>
      <c r="E297" s="132"/>
      <c r="F297" s="132"/>
      <c r="G297" s="132"/>
      <c r="H297" s="132"/>
      <c r="I297" s="26">
        <v>30</v>
      </c>
      <c r="J297" s="26">
        <v>188</v>
      </c>
      <c r="K297" s="27" t="s">
        <v>191</v>
      </c>
      <c r="L297" s="26">
        <f t="shared" si="16"/>
        <v>5640</v>
      </c>
      <c r="M297" s="1" t="s">
        <v>34</v>
      </c>
    </row>
    <row r="298" spans="1:13" ht="36" customHeight="1" x14ac:dyDescent="0.25">
      <c r="A298" s="16">
        <v>86</v>
      </c>
      <c r="B298" s="132" t="s">
        <v>175</v>
      </c>
      <c r="C298" s="132"/>
      <c r="D298" s="132"/>
      <c r="E298" s="132"/>
      <c r="F298" s="132"/>
      <c r="G298" s="132"/>
      <c r="H298" s="132"/>
      <c r="I298" s="26">
        <v>6</v>
      </c>
      <c r="J298" s="26">
        <v>95</v>
      </c>
      <c r="K298" s="27" t="s">
        <v>191</v>
      </c>
      <c r="L298" s="26">
        <f t="shared" si="16"/>
        <v>570</v>
      </c>
      <c r="M298" s="1" t="s">
        <v>34</v>
      </c>
    </row>
    <row r="299" spans="1:13" ht="42.75" customHeight="1" x14ac:dyDescent="0.25">
      <c r="A299" s="16">
        <v>87</v>
      </c>
      <c r="B299" s="132" t="s">
        <v>176</v>
      </c>
      <c r="C299" s="132"/>
      <c r="D299" s="132"/>
      <c r="E299" s="132"/>
      <c r="F299" s="132"/>
      <c r="G299" s="132"/>
      <c r="H299" s="132"/>
      <c r="I299" s="26">
        <v>2</v>
      </c>
      <c r="J299" s="26">
        <v>78</v>
      </c>
      <c r="K299" s="27" t="s">
        <v>191</v>
      </c>
      <c r="L299" s="26">
        <f t="shared" si="16"/>
        <v>156</v>
      </c>
      <c r="M299" s="1" t="s">
        <v>34</v>
      </c>
    </row>
    <row r="300" spans="1:13" ht="261.75" customHeight="1" x14ac:dyDescent="0.25">
      <c r="A300" s="16">
        <v>88</v>
      </c>
      <c r="B300" s="131" t="s">
        <v>177</v>
      </c>
      <c r="C300" s="132"/>
      <c r="D300" s="132"/>
      <c r="E300" s="132"/>
      <c r="F300" s="132"/>
      <c r="G300" s="132"/>
      <c r="H300" s="132"/>
      <c r="I300" s="26">
        <v>3</v>
      </c>
      <c r="J300" s="26">
        <v>6471</v>
      </c>
      <c r="K300" s="27" t="s">
        <v>188</v>
      </c>
      <c r="L300" s="26">
        <f t="shared" si="16"/>
        <v>19413</v>
      </c>
      <c r="M300" s="1" t="s">
        <v>34</v>
      </c>
    </row>
    <row r="301" spans="1:13" ht="277.5" customHeight="1" x14ac:dyDescent="0.25">
      <c r="A301" s="16">
        <v>89</v>
      </c>
      <c r="B301" s="131" t="s">
        <v>178</v>
      </c>
      <c r="C301" s="132"/>
      <c r="D301" s="132"/>
      <c r="E301" s="132"/>
      <c r="F301" s="132"/>
      <c r="G301" s="132"/>
      <c r="H301" s="132"/>
      <c r="I301" s="26">
        <v>1</v>
      </c>
      <c r="J301" s="26">
        <v>82373</v>
      </c>
      <c r="K301" s="27" t="s">
        <v>188</v>
      </c>
      <c r="L301" s="26">
        <f t="shared" si="16"/>
        <v>82373</v>
      </c>
      <c r="M301" s="1" t="s">
        <v>34</v>
      </c>
    </row>
    <row r="302" spans="1:13" ht="231.75" customHeight="1" x14ac:dyDescent="0.25">
      <c r="A302" s="16">
        <v>90</v>
      </c>
      <c r="B302" s="131" t="s">
        <v>179</v>
      </c>
      <c r="C302" s="132"/>
      <c r="D302" s="132"/>
      <c r="E302" s="132"/>
      <c r="F302" s="132"/>
      <c r="G302" s="132"/>
      <c r="H302" s="132"/>
      <c r="I302" s="26">
        <v>1</v>
      </c>
      <c r="J302" s="26">
        <v>15431</v>
      </c>
      <c r="K302" s="27" t="s">
        <v>188</v>
      </c>
      <c r="L302" s="26">
        <f t="shared" si="16"/>
        <v>15431</v>
      </c>
      <c r="M302" s="1" t="s">
        <v>34</v>
      </c>
    </row>
    <row r="303" spans="1:13" ht="78" customHeight="1" x14ac:dyDescent="0.25">
      <c r="A303" s="16">
        <v>91</v>
      </c>
      <c r="B303" s="131" t="s">
        <v>180</v>
      </c>
      <c r="C303" s="132"/>
      <c r="D303" s="132"/>
      <c r="E303" s="132"/>
      <c r="F303" s="132"/>
      <c r="G303" s="132"/>
      <c r="H303" s="132"/>
      <c r="I303" s="26">
        <v>2</v>
      </c>
      <c r="J303" s="26">
        <v>430</v>
      </c>
      <c r="K303" s="27" t="s">
        <v>188</v>
      </c>
      <c r="L303" s="26">
        <f t="shared" si="16"/>
        <v>860</v>
      </c>
      <c r="M303" s="1" t="s">
        <v>34</v>
      </c>
    </row>
    <row r="304" spans="1:13" ht="55.5" customHeight="1" x14ac:dyDescent="0.25">
      <c r="A304" s="15">
        <v>92</v>
      </c>
      <c r="B304" s="131" t="s">
        <v>181</v>
      </c>
      <c r="C304" s="132"/>
      <c r="D304" s="132"/>
      <c r="E304" s="132"/>
      <c r="F304" s="132"/>
      <c r="G304" s="132"/>
      <c r="H304" s="132"/>
      <c r="I304" s="26">
        <v>2</v>
      </c>
      <c r="J304" s="26">
        <v>484</v>
      </c>
      <c r="K304" s="27" t="s">
        <v>188</v>
      </c>
      <c r="L304" s="26">
        <f t="shared" si="16"/>
        <v>968</v>
      </c>
      <c r="M304" s="1" t="s">
        <v>34</v>
      </c>
    </row>
    <row r="305" spans="1:17" ht="52.5" customHeight="1" x14ac:dyDescent="0.25">
      <c r="A305" s="15">
        <v>93</v>
      </c>
      <c r="B305" s="131" t="s">
        <v>182</v>
      </c>
      <c r="C305" s="132"/>
      <c r="D305" s="132"/>
      <c r="E305" s="132"/>
      <c r="F305" s="132"/>
      <c r="G305" s="132"/>
      <c r="H305" s="132"/>
      <c r="I305" s="26">
        <v>2</v>
      </c>
      <c r="J305" s="26">
        <v>58</v>
      </c>
      <c r="K305" s="27" t="s">
        <v>188</v>
      </c>
      <c r="L305" s="26">
        <f t="shared" si="16"/>
        <v>116</v>
      </c>
      <c r="M305" s="1" t="s">
        <v>34</v>
      </c>
    </row>
    <row r="306" spans="1:17" ht="0.75" customHeight="1" x14ac:dyDescent="0.25">
      <c r="A306" s="15"/>
      <c r="B306" s="120"/>
      <c r="C306" s="25"/>
      <c r="D306" s="25"/>
      <c r="E306" s="25"/>
      <c r="F306" s="25"/>
      <c r="G306" s="25"/>
      <c r="H306" s="25"/>
      <c r="I306" s="26"/>
      <c r="J306" s="26"/>
      <c r="K306" s="27"/>
      <c r="L306" s="26"/>
    </row>
    <row r="307" spans="1:17" ht="52.5" hidden="1" customHeight="1" x14ac:dyDescent="0.25">
      <c r="A307" s="15"/>
      <c r="B307" s="120"/>
      <c r="C307" s="25"/>
      <c r="D307" s="25"/>
      <c r="E307" s="25"/>
      <c r="F307" s="25"/>
      <c r="G307" s="25"/>
      <c r="H307" s="25"/>
      <c r="I307" s="26"/>
      <c r="J307" s="26"/>
      <c r="K307" s="27"/>
      <c r="L307" s="26"/>
    </row>
    <row r="308" spans="1:17" ht="49.5" hidden="1" customHeight="1" x14ac:dyDescent="0.25">
      <c r="A308" s="15"/>
      <c r="B308" s="120"/>
      <c r="C308" s="25"/>
      <c r="D308" s="25"/>
      <c r="E308" s="25"/>
      <c r="F308" s="25"/>
      <c r="G308" s="25"/>
      <c r="H308" s="25"/>
      <c r="I308" s="26"/>
      <c r="J308" s="26"/>
      <c r="K308" s="27"/>
      <c r="L308" s="26"/>
    </row>
    <row r="309" spans="1:17" ht="52.5" hidden="1" customHeight="1" x14ac:dyDescent="0.25">
      <c r="A309" s="15"/>
      <c r="B309" s="120"/>
      <c r="C309" s="25"/>
      <c r="D309" s="25"/>
      <c r="E309" s="25"/>
      <c r="F309" s="25"/>
      <c r="G309" s="25"/>
      <c r="H309" s="25"/>
      <c r="I309" s="26"/>
      <c r="J309" s="26"/>
      <c r="K309" s="27"/>
      <c r="L309" s="26"/>
    </row>
    <row r="310" spans="1:17" ht="52.5" hidden="1" customHeight="1" x14ac:dyDescent="0.25">
      <c r="A310" s="15"/>
      <c r="B310" s="120"/>
      <c r="C310" s="25"/>
      <c r="D310" s="25"/>
      <c r="E310" s="25"/>
      <c r="F310" s="25"/>
      <c r="G310" s="25"/>
      <c r="H310" s="25"/>
      <c r="I310" s="26"/>
      <c r="J310" s="26"/>
      <c r="K310" s="27"/>
      <c r="L310" s="26"/>
    </row>
    <row r="311" spans="1:17" ht="52.5" hidden="1" customHeight="1" x14ac:dyDescent="0.25">
      <c r="A311" s="15"/>
      <c r="B311" s="120"/>
      <c r="C311" s="25"/>
      <c r="D311" s="25"/>
      <c r="E311" s="25"/>
      <c r="F311" s="25"/>
      <c r="G311" s="25"/>
      <c r="H311" s="25"/>
      <c r="I311" s="26"/>
      <c r="J311" s="26"/>
      <c r="K311" s="27"/>
      <c r="L311" s="26"/>
    </row>
    <row r="312" spans="1:17" ht="52.5" hidden="1" customHeight="1" x14ac:dyDescent="0.25">
      <c r="A312" s="15"/>
      <c r="B312" s="120"/>
      <c r="C312" s="25"/>
      <c r="D312" s="25"/>
      <c r="E312" s="25"/>
      <c r="F312" s="25"/>
      <c r="G312" s="25"/>
      <c r="H312" s="25"/>
      <c r="I312" s="26"/>
      <c r="J312" s="26"/>
      <c r="K312" s="27"/>
      <c r="L312" s="26"/>
    </row>
    <row r="313" spans="1:17" ht="52.5" hidden="1" customHeight="1" x14ac:dyDescent="0.25">
      <c r="A313" s="15"/>
      <c r="B313" s="120"/>
      <c r="C313" s="25"/>
      <c r="D313" s="25"/>
      <c r="E313" s="25"/>
      <c r="F313" s="25"/>
      <c r="G313" s="25"/>
      <c r="H313" s="25"/>
      <c r="I313" s="26"/>
      <c r="J313" s="26"/>
      <c r="K313" s="27"/>
      <c r="L313" s="26"/>
    </row>
    <row r="314" spans="1:17" ht="70.5" customHeight="1" x14ac:dyDescent="0.25">
      <c r="A314" s="15">
        <v>94</v>
      </c>
      <c r="B314" s="131" t="s">
        <v>183</v>
      </c>
      <c r="C314" s="132"/>
      <c r="D314" s="132"/>
      <c r="E314" s="132"/>
      <c r="F314" s="132"/>
      <c r="G314" s="132"/>
      <c r="H314" s="132"/>
      <c r="I314" s="26">
        <v>2</v>
      </c>
      <c r="J314" s="26">
        <v>341</v>
      </c>
      <c r="K314" s="27" t="s">
        <v>188</v>
      </c>
      <c r="L314" s="26">
        <f t="shared" si="16"/>
        <v>682</v>
      </c>
      <c r="M314" s="1" t="s">
        <v>34</v>
      </c>
    </row>
    <row r="315" spans="1:17" ht="15.75" customHeight="1" x14ac:dyDescent="0.25">
      <c r="A315" s="2"/>
      <c r="B315" s="127" t="s">
        <v>197</v>
      </c>
      <c r="C315" s="127"/>
      <c r="D315" s="127"/>
      <c r="E315" s="127"/>
      <c r="F315" s="127"/>
      <c r="G315" s="127"/>
      <c r="H315" s="127"/>
      <c r="I315" s="127"/>
      <c r="J315" s="127"/>
      <c r="K315" s="128">
        <f>ROUND(SUM(L6:L314),2)</f>
        <v>557842.88</v>
      </c>
      <c r="L315" s="128"/>
      <c r="M315" s="1" t="s">
        <v>34</v>
      </c>
      <c r="P315" s="5"/>
      <c r="Q315" s="5"/>
    </row>
    <row r="316" spans="1:17" ht="15.75" customHeight="1" x14ac:dyDescent="0.25">
      <c r="A316" s="2"/>
      <c r="B316" s="130" t="s">
        <v>16</v>
      </c>
      <c r="C316" s="130"/>
      <c r="D316" s="130"/>
      <c r="E316" s="130"/>
      <c r="F316" s="130"/>
      <c r="G316" s="130"/>
      <c r="H316" s="130"/>
      <c r="I316" s="130"/>
      <c r="J316" s="118">
        <v>0.09</v>
      </c>
      <c r="K316" s="129">
        <f>ROUND(J316*K315,2)</f>
        <v>50205.86</v>
      </c>
      <c r="L316" s="129"/>
      <c r="M316" s="1" t="s">
        <v>34</v>
      </c>
      <c r="P316" s="6"/>
      <c r="Q316" s="6"/>
    </row>
    <row r="317" spans="1:17" ht="15.75" customHeight="1" x14ac:dyDescent="0.25">
      <c r="A317" s="2"/>
      <c r="B317" s="130" t="s">
        <v>17</v>
      </c>
      <c r="C317" s="130"/>
      <c r="D317" s="130"/>
      <c r="E317" s="130"/>
      <c r="F317" s="130"/>
      <c r="G317" s="130"/>
      <c r="H317" s="130"/>
      <c r="I317" s="130"/>
      <c r="J317" s="118">
        <v>0.09</v>
      </c>
      <c r="K317" s="129">
        <f>ROUND(J317*K315,2)</f>
        <v>50205.86</v>
      </c>
      <c r="L317" s="129"/>
      <c r="M317" s="1" t="s">
        <v>34</v>
      </c>
    </row>
    <row r="318" spans="1:17" ht="21" customHeight="1" x14ac:dyDescent="0.25">
      <c r="A318" s="2"/>
      <c r="B318" s="127" t="s">
        <v>198</v>
      </c>
      <c r="C318" s="127"/>
      <c r="D318" s="127"/>
      <c r="E318" s="127"/>
      <c r="F318" s="127"/>
      <c r="G318" s="127"/>
      <c r="H318" s="127"/>
      <c r="I318" s="127"/>
      <c r="J318" s="127"/>
      <c r="K318" s="128">
        <f>ROUND(K317+K316+K315,2)</f>
        <v>658254.6</v>
      </c>
      <c r="L318" s="128"/>
      <c r="M318" s="1" t="s">
        <v>34</v>
      </c>
    </row>
    <row r="319" spans="1:17" ht="23.25" customHeight="1" x14ac:dyDescent="0.25">
      <c r="A319" s="3"/>
      <c r="B319" s="127" t="s">
        <v>18</v>
      </c>
      <c r="C319" s="127"/>
      <c r="D319" s="127"/>
      <c r="E319" s="127"/>
      <c r="F319" s="127"/>
      <c r="G319" s="127"/>
      <c r="H319" s="127"/>
      <c r="I319" s="127"/>
      <c r="J319" s="119">
        <v>0.01</v>
      </c>
      <c r="K319" s="129">
        <f>ROUND(K318*0.01,2)</f>
        <v>6582.55</v>
      </c>
      <c r="L319" s="129"/>
    </row>
    <row r="320" spans="1:17" ht="23.25" customHeight="1" x14ac:dyDescent="0.25">
      <c r="A320" s="3"/>
      <c r="B320" s="127" t="s">
        <v>30</v>
      </c>
      <c r="C320" s="127"/>
      <c r="D320" s="127"/>
      <c r="E320" s="127"/>
      <c r="F320" s="127"/>
      <c r="G320" s="127"/>
      <c r="H320" s="127"/>
      <c r="I320" s="127"/>
      <c r="J320" s="127"/>
      <c r="K320" s="128">
        <f>K319+K318</f>
        <v>664837.15</v>
      </c>
      <c r="L320" s="128"/>
    </row>
    <row r="321" spans="1:12" ht="23.25" customHeight="1" x14ac:dyDescent="0.25">
      <c r="A321" s="3"/>
      <c r="B321" s="127" t="s">
        <v>29</v>
      </c>
      <c r="C321" s="127"/>
      <c r="D321" s="127"/>
      <c r="E321" s="127"/>
      <c r="F321" s="127"/>
      <c r="G321" s="127"/>
      <c r="H321" s="127"/>
      <c r="I321" s="127"/>
      <c r="J321" s="127"/>
      <c r="K321" s="129">
        <f>ROUND(K318*0.03,2)</f>
        <v>19747.64</v>
      </c>
      <c r="L321" s="129"/>
    </row>
    <row r="322" spans="1:12" ht="23.25" customHeight="1" x14ac:dyDescent="0.25">
      <c r="A322" s="3"/>
      <c r="B322" s="127" t="s">
        <v>28</v>
      </c>
      <c r="C322" s="127"/>
      <c r="D322" s="127"/>
      <c r="E322" s="127"/>
      <c r="F322" s="127"/>
      <c r="G322" s="127"/>
      <c r="H322" s="127"/>
      <c r="I322" s="127"/>
      <c r="J322" s="127"/>
      <c r="K322" s="128">
        <f>K319+K318+K321</f>
        <v>684584.79</v>
      </c>
      <c r="L322" s="128"/>
    </row>
    <row r="323" spans="1:12" ht="23.25" customHeight="1" x14ac:dyDescent="0.25">
      <c r="A323" s="3"/>
      <c r="B323" s="127" t="s">
        <v>8</v>
      </c>
      <c r="C323" s="127"/>
      <c r="D323" s="127"/>
      <c r="E323" s="127"/>
      <c r="F323" s="127"/>
      <c r="G323" s="127"/>
      <c r="H323" s="127"/>
      <c r="I323" s="127"/>
      <c r="J323" s="127"/>
      <c r="K323" s="128">
        <f>ROUND(K322,0)</f>
        <v>684585</v>
      </c>
      <c r="L323" s="128"/>
    </row>
  </sheetData>
  <autoFilter ref="A4:M358" xr:uid="{00000000-0009-0000-0000-000000000000}">
    <filterColumn colId="1" showButton="0"/>
    <filterColumn colId="2" showButton="0"/>
    <filterColumn colId="3" showButton="0"/>
    <filterColumn colId="4" showButton="0"/>
    <filterColumn colId="5" showButton="0"/>
    <filterColumn colId="6" showButton="0"/>
  </autoFilter>
  <mergeCells count="139">
    <mergeCell ref="B275:H275"/>
    <mergeCell ref="B276:H276"/>
    <mergeCell ref="B301:H301"/>
    <mergeCell ref="B302:H302"/>
    <mergeCell ref="B303:H303"/>
    <mergeCell ref="B304:H304"/>
    <mergeCell ref="B305:H305"/>
    <mergeCell ref="B314:H314"/>
    <mergeCell ref="B258:H258"/>
    <mergeCell ref="B260:H260"/>
    <mergeCell ref="B261:H261"/>
    <mergeCell ref="B264:H264"/>
    <mergeCell ref="B267:H267"/>
    <mergeCell ref="B268:H268"/>
    <mergeCell ref="B269:H269"/>
    <mergeCell ref="B270:H270"/>
    <mergeCell ref="B271:H271"/>
    <mergeCell ref="B272:H272"/>
    <mergeCell ref="B273:H273"/>
    <mergeCell ref="B274:H274"/>
    <mergeCell ref="B279:H279"/>
    <mergeCell ref="B280:H280"/>
    <mergeCell ref="B281:H281"/>
    <mergeCell ref="B285:H285"/>
    <mergeCell ref="F168:G168"/>
    <mergeCell ref="B170:H170"/>
    <mergeCell ref="I171:I173"/>
    <mergeCell ref="J171:J173"/>
    <mergeCell ref="K171:K173"/>
    <mergeCell ref="L171:L173"/>
    <mergeCell ref="J226:J228"/>
    <mergeCell ref="K226:K228"/>
    <mergeCell ref="L226:L228"/>
    <mergeCell ref="I221:I224"/>
    <mergeCell ref="J221:J224"/>
    <mergeCell ref="K221:K224"/>
    <mergeCell ref="L221:L224"/>
    <mergeCell ref="B225:H225"/>
    <mergeCell ref="B174:H174"/>
    <mergeCell ref="B180:H180"/>
    <mergeCell ref="B182:H182"/>
    <mergeCell ref="B184:H184"/>
    <mergeCell ref="B191:H191"/>
    <mergeCell ref="B192:D192"/>
    <mergeCell ref="B196:B197"/>
    <mergeCell ref="I226:I228"/>
    <mergeCell ref="B107:F107"/>
    <mergeCell ref="A52:A57"/>
    <mergeCell ref="B52:H57"/>
    <mergeCell ref="B105:H105"/>
    <mergeCell ref="B64:H64"/>
    <mergeCell ref="B73:H74"/>
    <mergeCell ref="B76:H76"/>
    <mergeCell ref="B86:H86"/>
    <mergeCell ref="A73:A74"/>
    <mergeCell ref="B256:H256"/>
    <mergeCell ref="B265:H265"/>
    <mergeCell ref="B218:H218"/>
    <mergeCell ref="B259:H259"/>
    <mergeCell ref="B277:H277"/>
    <mergeCell ref="B278:H278"/>
    <mergeCell ref="B178:H178"/>
    <mergeCell ref="B183:H183"/>
    <mergeCell ref="B246:H246"/>
    <mergeCell ref="B201:H201"/>
    <mergeCell ref="B202:H202"/>
    <mergeCell ref="B252:H252"/>
    <mergeCell ref="B233:H233"/>
    <mergeCell ref="B266:H266"/>
    <mergeCell ref="B262:H262"/>
    <mergeCell ref="B263:H263"/>
    <mergeCell ref="B229:H229"/>
    <mergeCell ref="B230:H230"/>
    <mergeCell ref="B244:D244"/>
    <mergeCell ref="F244:G244"/>
    <mergeCell ref="B248:H248"/>
    <mergeCell ref="B250:H250"/>
    <mergeCell ref="B254:H254"/>
    <mergeCell ref="B257:H257"/>
    <mergeCell ref="B12:H12"/>
    <mergeCell ref="B219:H219"/>
    <mergeCell ref="B217:H217"/>
    <mergeCell ref="B220:H220"/>
    <mergeCell ref="B149:H149"/>
    <mergeCell ref="B109:H109"/>
    <mergeCell ref="B181:H181"/>
    <mergeCell ref="A1:L1"/>
    <mergeCell ref="B26:H26"/>
    <mergeCell ref="B130:H130"/>
    <mergeCell ref="B193:H193"/>
    <mergeCell ref="B4:H4"/>
    <mergeCell ref="B176:H176"/>
    <mergeCell ref="B6:H6"/>
    <mergeCell ref="B21:H21"/>
    <mergeCell ref="A2:L2"/>
    <mergeCell ref="B31:H31"/>
    <mergeCell ref="A3:L3"/>
    <mergeCell ref="B121:H121"/>
    <mergeCell ref="B13:D13"/>
    <mergeCell ref="B33:B34"/>
    <mergeCell ref="E33:F33"/>
    <mergeCell ref="B110:H110"/>
    <mergeCell ref="B14:H14"/>
    <mergeCell ref="B283:H283"/>
    <mergeCell ref="B284:H284"/>
    <mergeCell ref="B282:H282"/>
    <mergeCell ref="B286:H286"/>
    <mergeCell ref="B287:H287"/>
    <mergeCell ref="B288:H288"/>
    <mergeCell ref="B289:H289"/>
    <mergeCell ref="B290:H290"/>
    <mergeCell ref="B291:H291"/>
    <mergeCell ref="B292:H292"/>
    <mergeCell ref="B293:H293"/>
    <mergeCell ref="B294:H294"/>
    <mergeCell ref="B295:H295"/>
    <mergeCell ref="B296:H296"/>
    <mergeCell ref="B297:H297"/>
    <mergeCell ref="B298:H298"/>
    <mergeCell ref="B299:H299"/>
    <mergeCell ref="B300:H300"/>
    <mergeCell ref="B320:J320"/>
    <mergeCell ref="K320:L320"/>
    <mergeCell ref="B321:J321"/>
    <mergeCell ref="K321:L321"/>
    <mergeCell ref="B322:J322"/>
    <mergeCell ref="K322:L322"/>
    <mergeCell ref="B323:J323"/>
    <mergeCell ref="K323:L323"/>
    <mergeCell ref="B315:J315"/>
    <mergeCell ref="K315:L315"/>
    <mergeCell ref="B316:I316"/>
    <mergeCell ref="K316:L316"/>
    <mergeCell ref="B317:I317"/>
    <mergeCell ref="K317:L317"/>
    <mergeCell ref="B318:J318"/>
    <mergeCell ref="K318:L318"/>
    <mergeCell ref="B319:I319"/>
    <mergeCell ref="K319:L319"/>
  </mergeCells>
  <dataValidations count="1">
    <dataValidation type="decimal" allowBlank="1" showInputMessage="1" showErrorMessage="1" errorTitle="Invalid Entry" error="Only Numeric Values are allowed. " promptTitle="Estimated Rate" prompt="Please enter the Rate for this item. " sqref="J235:J237 J231:J232 J226" xr:uid="{00000000-0002-0000-0000-000000000000}">
      <formula1>0</formula1>
      <formula2>999999999999999</formula2>
    </dataValidation>
  </dataValidations>
  <pageMargins left="0.45" right="0.45" top="0.25" bottom="0.25" header="0.3" footer="0.3"/>
  <pageSetup paperSize="9" scale="73" orientation="portrait" r:id="rId1"/>
  <rowBreaks count="4" manualBreakCount="4">
    <brk id="30" max="11" man="1"/>
    <brk id="148" max="16383" man="1"/>
    <brk id="190" max="18" man="1"/>
    <brk id="228" max="16383" man="1"/>
  </rowBreaks>
  <colBreaks count="1" manualBreakCount="1">
    <brk id="12"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Building Estimate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pwd_narayan</dc:creator>
  <cp:lastModifiedBy>FALAKATA MUNICIPALITY</cp:lastModifiedBy>
  <cp:lastPrinted>2025-05-20T08:24:02Z</cp:lastPrinted>
  <dcterms:created xsi:type="dcterms:W3CDTF">2020-03-05T05:47:58Z</dcterms:created>
  <dcterms:modified xsi:type="dcterms:W3CDTF">2025-07-14T05:59:51Z</dcterms:modified>
</cp:coreProperties>
</file>