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bookViews>
  <sheets>
    <sheet name="Sheet1" sheetId="1" r:id="rId1"/>
    <sheet name="Sheet3" sheetId="3" r:id="rId2"/>
    <sheet name="Sheet2" sheetId="2" r:id="rId3"/>
  </sheets>
  <definedNames>
    <definedName name="_xlnm.Print_Area" localSheetId="0">Sheet1!$A$1:$K$141</definedName>
    <definedName name="_xlnm.Print_Area" localSheetId="1">Sheet3!$A$1:$F$118</definedName>
    <definedName name="_xlnm.Print_Titles" localSheetId="0">Sheet1!$3:$3</definedName>
    <definedName name="_xlnm.Print_Titles" localSheetId="1">Sheet3!$3:$3</definedName>
  </definedNames>
  <calcPr calcId="162913"/>
</workbook>
</file>

<file path=xl/calcChain.xml><?xml version="1.0" encoding="utf-8"?>
<calcChain xmlns="http://schemas.openxmlformats.org/spreadsheetml/2006/main">
  <c r="F5" i="3" l="1"/>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l="1"/>
  <c r="F98" i="3" s="1"/>
  <c r="F99" i="3" l="1"/>
  <c r="F100" i="3" s="1"/>
  <c r="F17" i="2"/>
  <c r="F16" i="2"/>
  <c r="F15" i="2"/>
  <c r="F14" i="2"/>
  <c r="F13" i="2"/>
  <c r="F12" i="2"/>
  <c r="F11" i="2"/>
  <c r="F10" i="2"/>
  <c r="F101" i="3" l="1"/>
  <c r="F103" i="3"/>
  <c r="F102" i="3"/>
  <c r="F104" i="3" s="1"/>
  <c r="F105" i="3" s="1"/>
  <c r="G47" i="1"/>
  <c r="G46" i="1"/>
  <c r="G45" i="1"/>
  <c r="G44" i="1"/>
  <c r="G66" i="1" l="1"/>
  <c r="G63" i="1"/>
  <c r="G62" i="1"/>
  <c r="G61" i="1"/>
  <c r="G60" i="1"/>
  <c r="G59" i="1"/>
  <c r="G64" i="1"/>
  <c r="G52" i="1"/>
  <c r="G50" i="1"/>
  <c r="G49" i="1"/>
  <c r="G48" i="1"/>
  <c r="G42" i="1"/>
  <c r="G41" i="1"/>
  <c r="G40" i="1"/>
  <c r="G37" i="1" l="1"/>
  <c r="G36" i="1"/>
  <c r="G34" i="1"/>
  <c r="G33" i="1"/>
  <c r="G31" i="1"/>
  <c r="G30" i="1"/>
  <c r="G29" i="1"/>
  <c r="G28" i="1"/>
  <c r="G27" i="1"/>
  <c r="G25" i="1"/>
  <c r="G24" i="1"/>
  <c r="G23" i="1"/>
  <c r="G22" i="1"/>
  <c r="G21" i="1"/>
  <c r="G20" i="1"/>
  <c r="G18" i="1"/>
  <c r="G16" i="1"/>
  <c r="G15" i="1"/>
  <c r="G14" i="1"/>
  <c r="G13" i="1"/>
  <c r="G12" i="1"/>
  <c r="G10" i="1"/>
  <c r="G7" i="1"/>
  <c r="G6" i="1"/>
  <c r="G5" i="1"/>
  <c r="F26" i="2" l="1"/>
  <c r="F28" i="2" s="1"/>
  <c r="F30" i="2" s="1"/>
  <c r="A97" i="1" l="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53" i="3" l="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alcChain>
</file>

<file path=xl/sharedStrings.xml><?xml version="1.0" encoding="utf-8"?>
<sst xmlns="http://schemas.openxmlformats.org/spreadsheetml/2006/main" count="468" uniqueCount="245">
  <si>
    <t>SL.NO</t>
  </si>
  <si>
    <r>
      <rPr>
        <sz val="10"/>
        <rFont val="Calibri"/>
        <family val="1"/>
      </rPr>
      <t>Each</t>
    </r>
  </si>
  <si>
    <t xml:space="preserve">                    SANITARY AND PLUMBING WORKS</t>
  </si>
  <si>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</si>
  <si>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</si>
  <si>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</si>
  <si>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</si>
  <si>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</si>
  <si>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</si>
  <si>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</si>
  <si>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</si>
  <si>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</si>
  <si>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</si>
  <si>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</si>
  <si>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</si>
  <si>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</si>
  <si>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</si>
  <si>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</si>
  <si>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</si>
  <si>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</si>
  <si>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</si>
  <si>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</si>
  <si>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</si>
  <si>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</si>
  <si>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</si>
  <si>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 TOTAL </t>
  </si>
  <si>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</si>
  <si>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</si>
  <si>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</si>
  <si>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</si>
  <si>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Add Labour Welfare Cess. @</t>
  </si>
  <si>
    <t>Total Amount Including L.abour Welfare Cess.</t>
  </si>
  <si>
    <t>Supplying and fixing sinage with fixing stand post for public toilet for visible to passersby</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</si>
  <si>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</si>
  <si>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</si>
  <si>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Supplying fitting and fixing squating plate with integrated flushing in white vitreous set in cement concrete (6:3:1) with jhama chips complete.    
( Payment of concrete will be paid seperately )
( I ) 450 mm x 350 mm</t>
  </si>
  <si>
    <t>Say Rs.</t>
  </si>
  <si>
    <t>Unit</t>
  </si>
  <si>
    <t xml:space="preserve">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</si>
  <si>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</si>
  <si>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</si>
  <si>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</si>
  <si>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</si>
  <si>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</si>
  <si>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</si>
  <si>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</si>
  <si>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</si>
  <si>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</si>
  <si>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Ammount</t>
  </si>
  <si>
    <t>Supplying paper Napkin</t>
  </si>
  <si>
    <t>Colin glass or surface cleaner</t>
  </si>
  <si>
    <t>Nos</t>
  </si>
  <si>
    <t>L</t>
  </si>
  <si>
    <t>B</t>
  </si>
  <si>
    <t>H</t>
  </si>
  <si>
    <t>COLM.</t>
  </si>
  <si>
    <t>Ramp</t>
  </si>
  <si>
    <t>Partition Wall</t>
  </si>
  <si>
    <t xml:space="preserve">2 x 3 x (1.20 x 1.20 ) + (0.250 x 0.250 ) /2 x 0.150 = 0.676  m3 </t>
  </si>
  <si>
    <t>Total Quantity</t>
  </si>
  <si>
    <t>2(7.375 + 3.25 ) x 0.125 = 2.66  m2</t>
  </si>
  <si>
    <t>6(0.30+0.25 ) x 3.00 = 9.90 m2</t>
  </si>
  <si>
    <t>Cum</t>
  </si>
  <si>
    <t>CONSTRUCTION OF TOILET BLOCK (CT/PT)MODEL NO  - A ,
TOILET SEAT- 5 NOS AND URINAL- 5 NOS, NON SCHEDULE ITEMS .</t>
  </si>
  <si>
    <t xml:space="preserve">Add Contengency@ 3 %    </t>
  </si>
  <si>
    <t xml:space="preserve">              GRAND TOTAL</t>
  </si>
  <si>
    <t>Add Labour.Welfare.Cess.</t>
  </si>
  <si>
    <t>Total Amount Including Labour.Welfare.Cess.</t>
  </si>
  <si>
    <r>
      <t xml:space="preserve">   </t>
    </r>
    <r>
      <rPr>
        <b/>
        <sz val="10"/>
        <color theme="1"/>
        <rFont val="Calibri"/>
        <family val="2"/>
        <scheme val="minor"/>
      </rPr>
      <t xml:space="preserve"> Reference of schedule of rate :-PWD (W.B) BUILDING WORKS ,( With effect from 01.11.2017)  
  Incorporation of GST Act,2017&amp; All addenda &amp; Corrigenda of SOR,0112.2015.
  PWD Schedule of rate Building and Sanitary &amp; Plumbing w.e.f 01.11.2017</t>
    </r>
  </si>
  <si>
    <t>G.S.T. @</t>
  </si>
  <si>
    <t>Cost Of Civil Work</t>
  </si>
  <si>
    <t>Add Contengency @3%</t>
  </si>
  <si>
    <t xml:space="preserve">             Reference of schedule of rate :-PWD (W.B) BUILDING WORKS ,( With effect from 01.11.2017)  
  Incorporation of GST Act,2017&amp; All addenda &amp; Corrigenda of SOR,0112.2015.
  PWD Schedule of rate Building and Sanitary &amp; Plumbing w.e.f 01.11.2017</t>
  </si>
  <si>
    <t>Mtr</t>
  </si>
  <si>
    <t>M3</t>
  </si>
  <si>
    <t>Sqm</t>
  </si>
  <si>
    <t>M2</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</si>
  <si>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</si>
  <si>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</si>
  <si>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</si>
  <si>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</si>
  <si>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</si>
  <si>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</si>
  <si>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t>Qntl</t>
  </si>
  <si>
    <t>ii) Louvered Section.</t>
  </si>
  <si>
    <t>iii) Cleat angle ( Non-annodized).</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</si>
  <si>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</si>
  <si>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</si>
  <si>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</si>
  <si>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</si>
  <si>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</si>
  <si>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</si>
  <si>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</si>
  <si>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</si>
  <si>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</si>
  <si>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</si>
  <si>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</si>
  <si>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</si>
  <si>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</si>
  <si>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</si>
  <si>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PWD Building Works schedule, Page - 1, Item -3.a</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</si>
  <si>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scheme val="minor"/>
      </rPr>
      <t xml:space="preserve">PWD Building Works schedule, Page - 2, Item -4.a      </t>
    </r>
    <r>
      <rPr>
        <sz val="9"/>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</si>
  <si>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</si>
  <si>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</si>
  <si>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</si>
  <si>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 xml:space="preserve">PWD Building Works schedule, p-48 Item 6(ii)    </t>
    </r>
    <r>
      <rPr>
        <sz val="9"/>
        <rFont val="Calibri"/>
        <family val="2"/>
        <scheme val="minor"/>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</si>
  <si>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Item  no   ,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</si>
  <si>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PWD Building Works schedule, Page -106, Item- .18    </t>
    </r>
    <r>
      <rPr>
        <sz val="9"/>
        <rFont val="Calibri"/>
        <family val="2"/>
        <scheme val="minor"/>
      </rPr>
      <t xml:space="preserve">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</si>
  <si>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t>
    </r>
  </si>
  <si>
    <r>
      <rPr>
        <sz val="9"/>
        <rFont val="Calibri"/>
        <family val="2"/>
        <scheme val="minor"/>
      </rPr>
      <t>xxvi) Areca Palm 4 - 5 suckers of height 90 cm to 105 cm in earthen pots of size 25 cm.
PWD Building Works schedule, Page -261, It- 9 (xxvi)</t>
    </r>
  </si>
  <si>
    <r>
      <rPr>
        <sz val="9"/>
        <rFont val="Calibri"/>
        <family val="2"/>
        <scheme val="minor"/>
      </rPr>
      <t>(B) Fittings
(i) Coupler, (b) 110 mm</t>
    </r>
  </si>
  <si>
    <r>
      <t xml:space="preserve">Brick work with 1st class bricks in cement mortar (1:4)
(b) superstructure  groung floor
</t>
    </r>
    <r>
      <rPr>
        <b/>
        <sz val="9"/>
        <color rgb="FF000000"/>
        <rFont val="Calibri"/>
        <family val="2"/>
        <scheme val="minor"/>
      </rPr>
      <t xml:space="preserve">PWD Building Works schedule, Page -15, Item-7.b (Rate Analysis)     </t>
    </r>
    <r>
      <rPr>
        <sz val="9"/>
        <color rgb="FF000000"/>
        <rFont val="Calibri"/>
        <family val="2"/>
        <scheme val="minor"/>
      </rPr>
      <t xml:space="preserve">                                                                                            </t>
    </r>
  </si>
  <si>
    <r>
      <rPr>
        <sz val="9"/>
        <rFont val="Calibri"/>
        <family val="2"/>
        <scheme val="minor"/>
      </rP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</si>
  <si>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 xml:space="preserve">PWD Building Works schedule, P-189 It- No. 1  (Rate Analysis)  </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</si>
  <si>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 xml:space="preserve">PWD Building Works schedule, P-189 It- No. 1 (ii)(c) (Rate Analysis)   </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</si>
  <si>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</si>
  <si>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 xml:space="preserve">PWD Building Works schedule,  P-115, It - 3 (i)     </t>
    </r>
    <r>
      <rPr>
        <sz val="9"/>
        <rFont val="Calibri"/>
        <family val="2"/>
        <scheme val="minor"/>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</si>
  <si>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P-125, It- 14(ii)</t>
    </r>
    <r>
      <rPr>
        <sz val="9"/>
        <rFont val="Calibri"/>
        <family val="2"/>
        <scheme val="minor"/>
      </rPr>
      <t xml:space="preserve">                                                                </t>
    </r>
  </si>
  <si>
    <r>
      <rPr>
        <sz val="9"/>
        <rFont val="Calibri"/>
        <family val="2"/>
        <scheme val="minor"/>
      </rP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</si>
  <si>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rPr>
        <sz val="9"/>
        <rFont val="Calibri"/>
        <family val="2"/>
        <scheme val="minor"/>
      </rPr>
      <t xml:space="preserve">Iron butt hinges of approved quality fitted and fixed with steel screws, with ISI mark. (viii) 100mm X 75mm X 3.50mm.
</t>
    </r>
    <r>
      <rPr>
        <b/>
        <sz val="9"/>
        <rFont val="Calibri"/>
        <family val="2"/>
        <scheme val="minor"/>
      </rPr>
      <t>PWD Building Works schedule, P-140, It No. -5 (viii)</t>
    </r>
  </si>
  <si>
    <r>
      <rPr>
        <sz val="9"/>
        <rFont val="Calibri"/>
        <family val="2"/>
        <scheme val="minor"/>
      </rP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</si>
  <si>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 250mm long.
</t>
    </r>
    <r>
      <rPr>
        <b/>
        <sz val="9"/>
        <rFont val="Calibri"/>
        <family val="2"/>
        <scheme val="minor"/>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</si>
  <si>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t>
    </r>
    <r>
      <rPr>
        <sz val="9"/>
        <color theme="1"/>
        <rFont val="Calibri"/>
        <family val="2"/>
        <scheme val="minor"/>
      </rPr>
      <t xml:space="preserve">     25 mm thick                </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</si>
  <si>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</si>
  <si>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</si>
  <si>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</si>
  <si>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</si>
  <si>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</si>
  <si>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</si>
  <si>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scheme val="min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</si>
  <si>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t>
    </r>
  </si>
  <si>
    <r>
      <rPr>
        <sz val="9"/>
        <rFont val="Calibri"/>
        <family val="2"/>
        <scheme val="minor"/>
      </rPr>
      <t xml:space="preserve">a) Priming one coat on steel or other metal surface with synthetic oil bound primer of approved quality including smoothening surfaces by sand papering etc.
</t>
    </r>
    <r>
      <rPr>
        <b/>
        <sz val="9"/>
        <rFont val="Calibri"/>
        <family val="2"/>
        <scheme val="minor"/>
      </rPr>
      <t>PWD Building Works schedule, P/200   Item-1(a)</t>
    </r>
  </si>
  <si>
    <r>
      <rPr>
        <sz val="9"/>
        <rFont val="Calibri"/>
        <family val="2"/>
        <scheme val="minor"/>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</si>
  <si>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 xml:space="preserve">PWD Building Works schedule, Page-66   Item-36 (A)   ( 3rd                      Floor)    </t>
    </r>
    <r>
      <rPr>
        <sz val="9"/>
        <rFont val="Calibri"/>
        <family val="2"/>
        <scheme val="minor"/>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</si>
  <si>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</si>
  <si>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</si>
  <si>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 xml:space="preserve"> PWD Building Works schedule,  P-243, I -9</t>
    </r>
  </si>
  <si>
    <r>
      <rPr>
        <sz val="9"/>
        <rFont val="Calibri"/>
        <family val="2"/>
        <scheme val="minor"/>
      </rPr>
      <t xml:space="preserve">Painting block letters or digits in Black Japan or any approved paint as per direction.
e) Size above 7.5 cm. and upto 10 cm.
</t>
    </r>
    <r>
      <rPr>
        <b/>
        <sz val="9"/>
        <rFont val="Calibri"/>
        <family val="2"/>
        <scheme val="minor"/>
      </rPr>
      <t>PWD Building Works schedule,  P-268, It-17(e)</t>
    </r>
  </si>
  <si>
    <r>
      <rPr>
        <sz val="9"/>
        <rFont val="Calibri"/>
        <family val="2"/>
        <scheme val="minor"/>
      </rPr>
      <t xml:space="preserve">x) Ficus blakii (F. Vivicon) well branched (Bushy) of height 120cm - 135 cm in earthen pot of size 30cm.
</t>
    </r>
    <r>
      <rPr>
        <b/>
        <sz val="9"/>
        <rFont val="Calibri"/>
        <family val="2"/>
        <scheme val="minor"/>
      </rPr>
      <t>PWD Building Works schedule,  Page -261, It- 9 (x)</t>
    </r>
  </si>
  <si>
    <r>
      <rPr>
        <sz val="9"/>
        <rFont val="Calibri"/>
        <family val="2"/>
        <scheme val="minor"/>
      </rP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</si>
  <si>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rPr>
        <sz val="9"/>
        <rFont val="Calibri"/>
        <family val="2"/>
        <scheme val="minor"/>
      </rP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</si>
  <si>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rPr>
        <sz val="9"/>
        <rFont val="Calibri"/>
        <family val="2"/>
        <scheme val="minor"/>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</si>
  <si>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scheme val="minor"/>
      </rPr>
      <t>PWD S&amp;P Schedule, Page No.-36 Item No.-2,</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</si>
  <si>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</si>
  <si>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</si>
  <si>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Supplying, fitting and fixing urinal flush pipe fittings of approved brand.
(a) C.P. urinal flush pipe fittings range of one</t>
    </r>
    <r>
      <rPr>
        <b/>
        <sz val="9"/>
        <rFont val="Calibri"/>
        <family val="2"/>
        <scheme val="minor"/>
      </rPr>
      <t xml:space="preserve"> PWD S&amp;P Schedule, S.P.81,item-12/a</t>
    </r>
  </si>
  <si>
    <r>
      <t xml:space="preserve">Supplying fitting and fixing pedestal of approved make for wash basin ( White )                                                                                   </t>
    </r>
    <r>
      <rPr>
        <b/>
        <sz val="9"/>
        <rFont val="Calibri"/>
        <family val="2"/>
        <scheme val="minor"/>
      </rPr>
      <t>PWD S&amp;P Schedule,  P-41, It 3</t>
    </r>
  </si>
  <si>
    <r>
      <rPr>
        <sz val="9"/>
        <rFont val="Calibri"/>
        <family val="2"/>
        <scheme val="minor"/>
      </rPr>
      <t xml:space="preserve">Supplying,fitting and fixing approved brand P.V.C. CONNECTOR white flexible, with both ends coupling with heavy brass C.P. nut, 15 mm dia.,
(iii) 600 mm long
</t>
    </r>
    <r>
      <rPr>
        <b/>
        <sz val="9"/>
        <rFont val="Calibri"/>
        <family val="2"/>
        <scheme val="minor"/>
      </rPr>
      <t>PWD S&amp;P Schedule,  Page No.-43 Item No.-9-iii  PWD,</t>
    </r>
  </si>
  <si>
    <r>
      <rPr>
        <sz val="9"/>
        <rFont val="Calibri"/>
        <family val="2"/>
        <scheme val="minor"/>
      </rP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</si>
  <si>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rPr>
        <sz val="9"/>
        <rFont val="Calibri"/>
        <family val="2"/>
        <scheme val="minor"/>
      </rPr>
      <t xml:space="preserve">(f) Hand Shower(Health Faucet) with 1mtr Fexible Tube with Wall Hook(Equivalent to Code No.573 &amp; Model -ALLIED of Jaquar or similar).
</t>
    </r>
    <r>
      <rPr>
        <b/>
        <sz val="9"/>
        <rFont val="Calibri"/>
        <family val="2"/>
        <scheme val="minor"/>
      </rPr>
      <t>PWD S&amp;P Schedule, Page No.-3 Item No.- 3 f,</t>
    </r>
  </si>
  <si>
    <r>
      <rPr>
        <sz val="9"/>
        <rFont val="Calibri"/>
        <family val="2"/>
        <scheme val="minor"/>
      </rP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</si>
  <si>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</si>
  <si>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</si>
  <si>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</si>
  <si>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</si>
  <si>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rPr>
        <sz val="9"/>
        <rFont val="Calibri"/>
        <family val="2"/>
        <scheme val="minor"/>
      </rPr>
      <t xml:space="preserve">(a) (a) For Exposed Work PVC Pipes, 15 mm
</t>
    </r>
    <r>
      <rPr>
        <b/>
        <sz val="9"/>
        <rFont val="Calibri"/>
        <family val="2"/>
        <scheme val="minor"/>
      </rPr>
      <t>Page No.-12 Item No.-19-i(a),  PWD,VOL-II , 2017-18</t>
    </r>
  </si>
  <si>
    <r>
      <rPr>
        <sz val="9"/>
        <rFont val="Calibri"/>
        <family val="2"/>
        <scheme val="minor"/>
      </rPr>
      <t xml:space="preserve">(b) For Concealed Work PVC Pipes, 15 mm
</t>
    </r>
    <r>
      <rPr>
        <b/>
        <sz val="9"/>
        <rFont val="Calibri"/>
        <family val="2"/>
        <scheme val="minor"/>
      </rPr>
      <t>Page No.-12 Item No.-19-i(b),  PWD,VOL-II , 2017-18</t>
    </r>
  </si>
  <si>
    <r>
      <rPr>
        <sz val="9"/>
        <rFont val="Calibri"/>
        <family val="2"/>
        <scheme val="minor"/>
      </rPr>
      <t xml:space="preserve">Supplying and fitting fixing of gunmetal wheel valve of approved brand and make tested to 21 Kg per sq. cm. 25 mm dia(E5)
</t>
    </r>
    <r>
      <rPr>
        <b/>
        <sz val="9"/>
        <rFont val="Calibri"/>
        <family val="2"/>
        <scheme val="minor"/>
      </rPr>
      <t>PWD S&amp;P Schedule,  P-5 It-5,vii),</t>
    </r>
  </si>
  <si>
    <r>
      <rPr>
        <sz val="9"/>
        <rFont val="Calibri"/>
        <family val="2"/>
        <scheme val="minor"/>
      </rPr>
      <t xml:space="preserve">Supplying P.V.C. water storage tank of approved quality with closed top with lid (Black) - Multilayer
(b) 1000 litre capacity
</t>
    </r>
    <r>
      <rPr>
        <b/>
        <sz val="9"/>
        <rFont val="Calibri"/>
        <family val="2"/>
        <scheme val="minor"/>
      </rPr>
      <t>PWD S&amp;P Schedule,  page.37,item no-6 (b)</t>
    </r>
  </si>
  <si>
    <r>
      <rPr>
        <sz val="9"/>
        <rFont val="Calibri"/>
        <family val="2"/>
        <scheme val="minor"/>
      </rPr>
      <t xml:space="preserve">Labour for hoisting plastic water storage tank.
(i) Upto 1500 litre capacity.
(a) Upto 1st story from G.L.
</t>
    </r>
    <r>
      <rPr>
        <b/>
        <sz val="9"/>
        <rFont val="Calibri"/>
        <family val="2"/>
        <scheme val="minor"/>
      </rPr>
      <t>PWD S&amp;P Schedule,  page.37,item no-10 (i)(a)</t>
    </r>
  </si>
  <si>
    <r>
      <rPr>
        <sz val="9"/>
        <rFont val="Calibri"/>
        <family val="2"/>
        <scheme val="minor"/>
      </rPr>
      <t xml:space="preserve">Labour for punching hole in plastic water storage tank upto 50 mm dia.
</t>
    </r>
    <r>
      <rPr>
        <b/>
        <sz val="9"/>
        <rFont val="Calibri"/>
        <family val="2"/>
        <scheme val="minor"/>
      </rPr>
      <t>PWD S&amp;P Schedule, (P. No. - 38, Item. No. - 13</t>
    </r>
  </si>
  <si>
    <r>
      <rPr>
        <sz val="9"/>
        <rFont val="Calibri"/>
        <family val="2"/>
        <scheme val="minor"/>
      </rPr>
      <t xml:space="preserve">Supply of UPVC pipes (B Type) &amp; fittings conforming to IS-13592- 1992.(A) (i) Single Socketed 3 Meter Length, (b) 110 mm
</t>
    </r>
    <r>
      <rPr>
        <b/>
        <sz val="9"/>
        <rFont val="Calibri"/>
        <family val="2"/>
        <scheme val="minor"/>
      </rPr>
      <t>PWD S&amp;P Schedule,  Page No.-68 Item No. 23,(A)(i)(b)</t>
    </r>
  </si>
  <si>
    <r>
      <rPr>
        <sz val="9"/>
        <rFont val="Calibri"/>
        <family val="2"/>
        <scheme val="minor"/>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</si>
  <si>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</si>
  <si>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</si>
  <si>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 xml:space="preserve">PWD S&amp;P Schedule, S.P.88,Item No-3(ii)(A)      7th Corrigenda Volume ii        </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</si>
  <si>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</si>
  <si>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rPr>
        <sz val="9"/>
        <rFont val="Calibri"/>
        <family val="2"/>
        <scheme val="minor"/>
      </rPr>
      <t xml:space="preserve">Supplying, fitting and fixing towel rail with two brackets.
(a) C.P. over brass
(ii) 25 mm dia. and 600 mm long                                                </t>
    </r>
    <r>
      <rPr>
        <b/>
        <sz val="9"/>
        <rFont val="Calibri"/>
        <family val="2"/>
        <scheme val="minor"/>
      </rPr>
      <t>PWD S&amp;P Schedule,   p No 82    I No- 22 (a)(ii)</t>
    </r>
  </si>
  <si>
    <r>
      <t xml:space="preserve">Supplying, fitting and fixing bevelled edged mirror 5.5 mm thick silver red as per I.S. 3438 / 1965 together with brass C.P. hinges. (ii) 600 mm X 450 mm                                                      
</t>
    </r>
    <r>
      <rPr>
        <b/>
        <sz val="9"/>
        <rFont val="Calibri"/>
        <family val="2"/>
        <scheme val="minor"/>
      </rPr>
      <t>PWD S&amp;P Schedule,  P-81, It-15(ii)</t>
    </r>
  </si>
  <si>
    <r>
      <rPr>
        <sz val="9"/>
        <rFont val="Calibri"/>
        <family val="2"/>
        <scheme val="minor"/>
      </rPr>
      <t xml:space="preserve">Supplying, fitting and fixing soap holder.
(b) Fibre glass
</t>
    </r>
    <r>
      <rPr>
        <b/>
        <sz val="9"/>
        <rFont val="Calibri"/>
        <family val="2"/>
        <scheme val="minor"/>
      </rPr>
      <t>Sanitary and plumbing work schedule P-82, It-18(b)</t>
    </r>
  </si>
  <si>
    <r>
      <rPr>
        <sz val="9"/>
        <rFont val="Calibri"/>
        <family val="2"/>
        <scheme val="minor"/>
      </rPr>
      <t xml:space="preserve">Supplying, fitting and fixing glass shelf with aluminium guard rails.
(a) Ordinary type with 5.5 mm sheet glass
(i) 450 mm X 125 mm
</t>
    </r>
    <r>
      <rPr>
        <b/>
        <sz val="9"/>
        <rFont val="Calibri"/>
        <family val="2"/>
        <scheme val="minor"/>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</si>
  <si>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</si>
  <si>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 xml:space="preserve">PWD Building Works schedule, Page - 1, Item -3.a         </t>
    </r>
    <r>
      <rPr>
        <sz val="9"/>
        <rFont val="Calibri"/>
        <family val="2"/>
        <scheme val="minor"/>
      </rPr>
      <t xml:space="preserve">                                                      1/3 X 8.98  = 2.33  M3</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</si>
  <si>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   </t>
    </r>
    <r>
      <rPr>
        <sz val="9"/>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</si>
  <si>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</si>
  <si>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</si>
  <si>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</si>
  <si>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</si>
  <si>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</si>
  <si>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</si>
  <si>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</si>
  <si>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PWD Building Works schedule, p-48 Item 6(ii)</t>
    </r>
    <r>
      <rPr>
        <sz val="9"/>
        <rFont val="Calibri"/>
        <family val="2"/>
        <scheme val="minor"/>
      </rPr>
      <t xml:space="preserve">   
7.375 x 3.25 = 23.97 m2</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</si>
  <si>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t>
    </r>
    <r>
      <rPr>
        <sz val="9"/>
        <rFont val="Calibri"/>
        <family val="2"/>
        <scheme val="minor"/>
      </rPr>
      <t xml:space="preserve">                                                                                                                                      Item  no   ,  vol of conc. 7.90 x1.20 % = 0.0948 m3 x 35.315 c.ft =    3.348 c.ft x  225 kg = 753.30 kg = 0.753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</si>
  <si>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 PWD Building Works schedule, Page -106, Item- .18 </t>
    </r>
    <r>
      <rPr>
        <sz val="9"/>
        <rFont val="Calibri"/>
        <family val="2"/>
        <scheme val="minor"/>
      </rPr>
      <t xml:space="preserve">        
 2 x 1.00 x 2.10   =  4.20 m2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</si>
  <si>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2 x 7.375 x 0.250 x 0.600 = 2.213  m3                                                      3 x 3.250 x 0.250 x 0.600 = 1.463  m3                                                      2 X 2.50 X 0.250 X 0.600 = 0.750 M3                                                       2 X 1.00 X 0.500 X 0.300  = 0.300 M3 </t>
    </r>
  </si>
  <si>
    <r>
      <t xml:space="preserve">Brick work with 1st class bricks in cement mortar (1:4)
(b) superstructure  groung floor
</t>
    </r>
    <r>
      <rPr>
        <b/>
        <sz val="9"/>
        <color rgb="FF000000"/>
        <rFont val="Calibri"/>
        <family val="2"/>
        <scheme val="minor"/>
      </rPr>
      <t>PWD Building Works schedule, Page -15, Item-7.b (Rate Analysis)</t>
    </r>
    <r>
      <rPr>
        <sz val="9"/>
        <color rgb="FF000000"/>
        <rFont val="Calibri"/>
        <family val="2"/>
        <scheme val="minor"/>
      </rPr>
      <t xml:space="preserve">                                                                                                2 x 7.375 x 0.250 x 3.00 = 11.063  m3 
3 x 3.00 x 0.250 x 3.00 =  6.750  m3</t>
    </r>
  </si>
  <si>
    <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</si>
  <si>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PWD Building Works schedule, P-189 It- No. 1  (Rate Analysis</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</si>
  <si>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PWD Building Works schedule, P-189 It- No. 1 (ii)(c) (Rate Analysis</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</si>
  <si>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r>
      <rPr>
        <sz val="9"/>
        <rFont val="Calibri"/>
        <family val="2"/>
        <scheme val="minor"/>
      </rPr>
      <t xml:space="preserve">
 1 x (7.40  + 2x 2.75) x 0.75 = 9.68 m2</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</si>
  <si>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PWD Building Works schedule,  P-115, It - 3 (i)</t>
    </r>
    <r>
      <rPr>
        <sz val="9"/>
        <rFont val="Calibri"/>
        <family val="2"/>
        <scheme val="minor"/>
      </rPr>
      <t xml:space="preserve"> 
5 ( 2x2.10 + 0.75 ) = 24.75</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</si>
  <si>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P-125, It- 14(ii)</t>
    </r>
    <r>
      <rPr>
        <sz val="9"/>
        <rFont val="Calibri"/>
        <family val="2"/>
        <scheme val="minor"/>
      </rPr>
      <t xml:space="preserve">
5 x 2.10 x 0.75 = 7.875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</si>
  <si>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</si>
  <si>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t xml:space="preserve">Iron butt hinges of approved quality fitted and fixed with 
steel screws, with ISI mark. (viii) 100mm X 75mm X 3.50mm.
</t>
    </r>
    <r>
      <rPr>
        <b/>
        <sz val="9"/>
        <rFont val="Calibri"/>
        <family val="2"/>
        <scheme val="minor"/>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</si>
  <si>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</si>
  <si>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.b)250mm long.                                                 </t>
    </r>
    <r>
      <rPr>
        <b/>
        <sz val="9"/>
        <rFont val="Calibri"/>
        <family val="2"/>
        <scheme val="minor"/>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</si>
  <si>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25 mm thick                               
2 x 2.00 x1.00 = 4.00 m2  
2 x 1.00 x 2.125  =  4.25 m2</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</si>
  <si>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197.44 + 25.81 = 223.25</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</si>
  <si>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63.75 + 25.81- 44.63  = 44.93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</si>
  <si>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</si>
  <si>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79.69+18.00 +36.00 = 136.69  m2</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</si>
  <si>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</si>
  <si>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</si>
  <si>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2 x 2.00 x 0.750 = 3.00 m2
6 x 0.600 x 0.600 = 2.16  m2
                             = 5.16 m2 x 10..00 kg = 51.60 kg = 0.516 qtl</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</si>
  <si>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</si>
  <si>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PWD Building Works schedule, Page-66   Item-36 (A)   ( 3rd Floor)</t>
    </r>
    <r>
      <rPr>
        <sz val="9"/>
        <rFont val="Calibri"/>
        <family val="2"/>
        <scheme val="minor"/>
      </rPr>
      <t xml:space="preserve">
7.375 x 3.25 =  23.97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</si>
  <si>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2( 7.375 + 3.250 ) x  2.10 = 44.63  m2 
3x2 x 1.00 x 2.10 = 12.60 m2 
5 x 2 x 1.20 x 2.10 = 25.20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</si>
  <si>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</si>
  <si>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PWD Building Works schedule,  P-243, I -9</t>
    </r>
  </si>
  <si>
    <r>
      <t xml:space="preserve">Painting block letters or digits in Black Japan or any approved paint as per direction.
e) Size above 7.5 cm. and upto 10 cm.
</t>
    </r>
    <r>
      <rPr>
        <b/>
        <sz val="9"/>
        <rFont val="Calibri"/>
        <family val="2"/>
        <scheme val="minor"/>
      </rPr>
      <t>PWD Building Works schedule,  P-268, It-17(e</t>
    </r>
    <r>
      <rPr>
        <sz val="9"/>
        <rFont val="Calibri"/>
        <family val="2"/>
        <scheme val="minor"/>
      </rPr>
      <t>)</t>
    </r>
  </si>
  <si>
    <r>
      <t xml:space="preserve">x) Ficus blakii (F. Vivicon) well branched (Bushy) of height 120cm - 135 cm in earthen pot of size 30cm.
</t>
    </r>
    <r>
      <rPr>
        <b/>
        <sz val="9"/>
        <rFont val="Calibri"/>
        <family val="2"/>
        <scheme val="minor"/>
      </rPr>
      <t>PWD Building Works schedule,  Page -261, It- 9 (x)</t>
    </r>
  </si>
  <si>
    <t xml:space="preserve">  SANITARY AND PLUMBING WORKS</t>
  </si>
  <si>
    <r>
      <t xml:space="preserve">xxvi) Areca Palm 4 - 5 suckers of height 90 cm to 105 cm in earthen pots of size 25 cm.
</t>
    </r>
    <r>
      <rPr>
        <b/>
        <sz val="9"/>
        <rFont val="Calibri"/>
        <family val="2"/>
        <scheme val="min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</si>
  <si>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</si>
  <si>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</si>
  <si>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</si>
  <si>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</si>
  <si>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urinal flush pipe fittings of approved brand. 
(a) C.P. urinal flush pipe fittings range of one </t>
    </r>
    <r>
      <rPr>
        <b/>
        <sz val="9"/>
        <rFont val="Calibri"/>
        <family val="2"/>
        <scheme val="minor"/>
      </rPr>
      <t xml:space="preserve">PWD S&amp;P Schedule, 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</si>
  <si>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</si>
  <si>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 xml:space="preserve">Supplying fitting and fixing pedestal of approved make for wash basin ( White ) 
</t>
    </r>
    <r>
      <rPr>
        <b/>
        <sz val="9"/>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</si>
  <si>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scheme val="minor"/>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</si>
  <si>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</si>
  <si>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t xml:space="preserve">(f) Hand Shower(Health Faucet) with 1mtr Fexible Tube with Wall Hook(Equivalent to Code No.573 &amp; Model -ALLIED of Jaquar or similar).
</t>
    </r>
    <r>
      <rPr>
        <b/>
        <sz val="9"/>
        <rFont val="Calibri"/>
        <family val="2"/>
        <scheme val="minor"/>
      </rPr>
      <t>PWD S&amp;P Schedule, Page No.-3 Item No.- 3 f,</t>
    </r>
  </si>
  <si>
    <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</si>
  <si>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</si>
  <si>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</si>
  <si>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</si>
  <si>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</si>
  <si>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t xml:space="preserve">(a) (a) For Exposed Work PVC Pipes, 15 mm
</t>
    </r>
    <r>
      <rPr>
        <b/>
        <sz val="9"/>
        <rFont val="Calibri"/>
        <family val="2"/>
        <scheme val="minor"/>
      </rPr>
      <t>Page No.-12 Item No.-19-i(a),  PWD,VOL-II , 2017-18</t>
    </r>
  </si>
  <si>
    <r>
      <t xml:space="preserve">(b) For Concealed Work PVC Pipes, 15 mm
</t>
    </r>
    <r>
      <rPr>
        <b/>
        <sz val="9"/>
        <rFont val="Calibri"/>
        <family val="2"/>
        <scheme val="minor"/>
      </rPr>
      <t>Page No.-12 Item No.-19-i(b),  PWD,VOL-II , 2017-18</t>
    </r>
  </si>
  <si>
    <r>
      <t xml:space="preserve">Supplying and fitting fixing of gunmetal wheel valve of approved brand and make tested to 21 Kg per sq. cm. 25 mm dia(E5)
</t>
    </r>
    <r>
      <rPr>
        <b/>
        <sz val="9"/>
        <rFont val="Calibri"/>
        <family val="2"/>
        <scheme val="minor"/>
      </rPr>
      <t>PWD S&amp;P Schedule,  P-5 It-5,vii),</t>
    </r>
  </si>
  <si>
    <r>
      <t xml:space="preserve">Supplying P.V.C. water storage tank of approved quality with closed top with lid (Black) - Multilayer
(b) 1000 litre capacity
</t>
    </r>
    <r>
      <rPr>
        <b/>
        <sz val="9"/>
        <rFont val="Calibri"/>
        <family val="2"/>
        <scheme val="minor"/>
      </rPr>
      <t>PWD S&amp;P Schedule,  page.37,item no-6 (b)</t>
    </r>
  </si>
  <si>
    <r>
      <t xml:space="preserve">Labour for hoisting plastic water storage tank.
(i) Upto 1500 litre capacity.
(a) Upto 1st story from G.L.
</t>
    </r>
    <r>
      <rPr>
        <b/>
        <sz val="9"/>
        <rFont val="Calibri"/>
        <family val="2"/>
        <scheme val="minor"/>
      </rPr>
      <t>PWD S&amp;P Schedule,  page.37,item no-10 (i)(a)</t>
    </r>
  </si>
  <si>
    <r>
      <t xml:space="preserve">Labour for punching hole in plastic water storage tank upto 50 mm dia.
</t>
    </r>
    <r>
      <rPr>
        <b/>
        <sz val="9"/>
        <rFont val="Calibri"/>
        <family val="2"/>
        <scheme val="minor"/>
      </rPr>
      <t>PWD S&amp;P Schedule, (P. No. - 38, Item. No. - 13</t>
    </r>
  </si>
  <si>
    <r>
      <t xml:space="preserve">Supply of UPVC pipes (B Type) &amp; fittings conforming to IS-13592- 1992.(A) (i) Single Socketed 3 Meter Length, (b) 110 mm
</t>
    </r>
    <r>
      <rPr>
        <b/>
        <sz val="9"/>
        <rFont val="Calibri"/>
        <family val="2"/>
        <scheme val="min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</si>
  <si>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</si>
  <si>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</si>
  <si>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rPr>
        <sz val="9"/>
        <rFont val="Calibri"/>
        <family val="2"/>
        <scheme val="min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</si>
  <si>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 xml:space="preserve">PWD S&amp;P Schedule, S.P.88,Item No-3(ii)(A)  </t>
    </r>
    <r>
      <rPr>
        <sz val="9"/>
        <rFont val="Calibri"/>
        <family val="2"/>
        <scheme val="minor"/>
      </rPr>
      <t xml:space="preserve">  </t>
    </r>
    <r>
      <rPr>
        <b/>
        <sz val="9"/>
        <rFont val="Calibri"/>
        <family val="2"/>
        <scheme val="minor"/>
      </rPr>
      <t>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</si>
  <si>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</si>
  <si>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t xml:space="preserve">Supplying, fitting and fixing bevelled edged mirror 5.5 mm thick silver red as per I.S. 3438 / 1965 together with brass C.P. hinges. (ii) 600 mm X 450 mm                          
</t>
    </r>
    <r>
      <rPr>
        <b/>
        <sz val="9"/>
        <rFont val="Calibri"/>
        <family val="2"/>
        <scheme val="minor"/>
      </rPr>
      <t>PWD S&amp;P Schedule,  P-81, It-15(ii)</t>
    </r>
    <r>
      <rPr>
        <sz val="9"/>
        <rFont val="Calibri"/>
        <family val="2"/>
        <scheme val="minor"/>
      </rPr>
      <t xml:space="preserve">
</t>
    </r>
  </si>
  <si>
    <r>
      <t xml:space="preserve">Supplying, fitting and fixing soap holder.
(b) Fibre glass 
</t>
    </r>
    <r>
      <rPr>
        <b/>
        <sz val="9"/>
        <rFont val="Calibri"/>
        <family val="2"/>
        <scheme val="minor"/>
      </rPr>
      <t>Sanitary and plumbing work schedule P-82, It-18(b)</t>
    </r>
  </si>
  <si>
    <r>
      <t xml:space="preserve">Supplying, fitting and fixing glass shelf with aluminium guard rails.
(a) Ordinary type with 5.5 mm sheet glass
(i) 450 mm X 125 mm
</t>
    </r>
    <r>
      <rPr>
        <b/>
        <sz val="9"/>
        <rFont val="Calibri"/>
        <family val="2"/>
        <scheme val="minor"/>
      </rPr>
      <t>Sanitary and plumbing work schedule P-81, It-16(a)(i)</t>
    </r>
  </si>
  <si>
    <t xml:space="preserve">Ruppes Eight Lakh SEVENTY ONE THOUSAND NINE HUNDRED THIRTY SEVEN Only </t>
  </si>
  <si>
    <t xml:space="preserve">     ESTIMATE  CONSTRUCTION OF INSTITUTIONAL TOILET AT BIRBHUM MAHAVIDYALAYA II WARD-14, PLOT NO-395,JL-08,DAG NO-395,KHATIAN NO-2025,MOUZA-SURI UNDER SURI MUNICIPALITY OF WEST BENGAL (MODEL NO - A) CIVIL WORKS 
TOILET SEATS - 5 NOS AND URINAL - 5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</si>
</sst>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9" x14ac:knownFonts="1">
    <font>
      <sz val="11"/>
      <color theme="1"/>
      <name val="Calibri"/>
      <family val="2"/>
      <scheme val="minor"/>
    </font>
    <font>
      <sz val="10"/>
      <name val="Calibri"/>
      <family val="2"/>
    </font>
    <font>
      <sz val="10"/>
      <name val="Calibri"/>
      <family val="1"/>
    </font>
    <font>
      <sz val="10"/>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10"/>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0"/>
      <name val="Calibri"/>
      <family val="2"/>
      <scheme val="minor"/>
    </font>
    <font>
      <sz val="10"/>
      <color rgb="FF000000"/>
      <name val="Calibri"/>
      <family val="2"/>
      <scheme val="minor"/>
    </font>
    <font>
      <sz val="10"/>
      <name val="Calibri"/>
      <family val="2"/>
      <scheme val="minor"/>
    </font>
    <font>
      <sz val="9"/>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sz val="11"/>
      <color rgb="FF000000"/>
      <name val="Calibri"/>
      <family val="2"/>
      <scheme val="minor"/>
    </font>
    <font>
      <sz val="11"/>
      <name val="Calibri"/>
      <family val="2"/>
      <scheme val="minor"/>
    </font>
    <font>
      <sz val="8.5"/>
      <name val="Calibri"/>
      <family val="2"/>
      <scheme val="minor"/>
    </font>
    <font>
      <b/>
      <sz val="11"/>
      <color rgb="FF000000"/>
      <name val="Calibri"/>
      <family val="2"/>
      <scheme val="minor"/>
    </font>
    <font>
      <b/>
      <sz val="11"/>
      <name val="Calibri"/>
      <family val="2"/>
      <scheme val="minor"/>
    </font>
  </fonts>
  <fills count="2">
    <fill>
      <patternFill patternType="none"/>
    </fill>
    <fill>
      <patternFill patternType="gray125"/>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style="thin">
        <color indexed="64"/>
      </left>
      <right/>
      <top style="thin">
        <color rgb="FF000000"/>
      </top>
      <bottom style="thin">
        <color indexed="64"/>
      </bottom>
      <diagonal/>
    </border>
    <border>
      <left/>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147">
    <xf numFmtId="0" fontId="0" fillId="0" borderId="0" xfId="0"/>
    <xf numFmtId="0" fontId="0" fillId="0" borderId="0" xfId="0" applyAlignment="1"/>
    <xf numFmtId="0" fontId="0" fillId="0" borderId="0" xfId="0" applyAlignment="1">
      <alignment horizontal="center" vertical="center"/>
    </xf>
    <xf numFmtId="0" fontId="0" fillId="0" borderId="0" xfId="0" applyAlignment="1">
      <alignment vertical="top"/>
    </xf>
    <xf numFmtId="0" fontId="8"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1" fontId="3" fillId="0" borderId="9" xfId="0" applyNumberFormat="1" applyFont="1" applyFill="1" applyBorder="1" applyAlignment="1">
      <alignment horizontal="center" vertical="center" shrinkToFit="1"/>
    </xf>
    <xf numFmtId="0" fontId="1" fillId="0" borderId="9" xfId="0" applyFont="1" applyFill="1" applyBorder="1" applyAlignment="1">
      <alignment horizontal="left" vertical="center" wrapText="1"/>
    </xf>
    <xf numFmtId="1" fontId="4" fillId="0" borderId="9" xfId="0" applyNumberFormat="1" applyFont="1" applyFill="1" applyBorder="1" applyAlignment="1">
      <alignment horizontal="center" vertical="center" shrinkToFit="1"/>
    </xf>
    <xf numFmtId="0" fontId="7" fillId="0" borderId="9"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5" xfId="0" applyFont="1" applyFill="1" applyBorder="1" applyAlignment="1">
      <alignment horizontal="left" vertical="center" wrapText="1"/>
    </xf>
    <xf numFmtId="1" fontId="4" fillId="0" borderId="5"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4"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1" fontId="3" fillId="0" borderId="11"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4" fillId="0" borderId="2"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4" fillId="0" borderId="4" xfId="0" applyNumberFormat="1" applyFont="1" applyFill="1" applyBorder="1" applyAlignment="1">
      <alignment horizontal="center" vertical="center" shrinkToFit="1"/>
    </xf>
    <xf numFmtId="0" fontId="9" fillId="0" borderId="1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2" fontId="3" fillId="0" borderId="18" xfId="0" applyNumberFormat="1" applyFont="1" applyFill="1" applyBorder="1" applyAlignment="1">
      <alignment horizontal="center" vertical="center" shrinkToFit="1"/>
    </xf>
    <xf numFmtId="2" fontId="3" fillId="0" borderId="19" xfId="0" applyNumberFormat="1" applyFont="1" applyFill="1" applyBorder="1" applyAlignment="1">
      <alignment horizontal="center" vertical="center" shrinkToFit="1"/>
    </xf>
    <xf numFmtId="2" fontId="3" fillId="0" borderId="20" xfId="0" applyNumberFormat="1" applyFont="1" applyFill="1" applyBorder="1" applyAlignment="1">
      <alignment horizontal="center" vertical="center" shrinkToFit="1"/>
    </xf>
    <xf numFmtId="2" fontId="3" fillId="0" borderId="21" xfId="0" applyNumberFormat="1" applyFont="1" applyFill="1" applyBorder="1" applyAlignment="1">
      <alignment horizontal="center" vertical="center" shrinkToFit="1"/>
    </xf>
    <xf numFmtId="0" fontId="0" fillId="0" borderId="10" xfId="0" applyFill="1" applyBorder="1" applyAlignment="1">
      <alignment vertical="top" wrapText="1"/>
    </xf>
    <xf numFmtId="0" fontId="1" fillId="0" borderId="0" xfId="0" applyFont="1" applyFill="1" applyBorder="1" applyAlignment="1">
      <alignment vertical="top" wrapText="1"/>
    </xf>
    <xf numFmtId="0" fontId="11" fillId="0" borderId="0" xfId="0" applyFont="1" applyFill="1" applyBorder="1" applyAlignment="1">
      <alignment vertical="top" wrapText="1"/>
    </xf>
    <xf numFmtId="0" fontId="0" fillId="0" borderId="0" xfId="0" applyBorder="1"/>
    <xf numFmtId="0" fontId="1" fillId="0" borderId="0" xfId="0" applyFont="1" applyFill="1" applyBorder="1" applyAlignment="1">
      <alignment horizontal="right" wrapText="1"/>
    </xf>
    <xf numFmtId="9" fontId="1" fillId="0" borderId="0" xfId="0" applyNumberFormat="1" applyFont="1" applyFill="1" applyBorder="1" applyAlignment="1">
      <alignment horizontal="right" wrapText="1"/>
    </xf>
    <xf numFmtId="9" fontId="3" fillId="0" borderId="0" xfId="0" applyNumberFormat="1" applyFont="1" applyFill="1" applyBorder="1" applyAlignment="1">
      <alignment horizontal="right" shrinkToFit="1"/>
    </xf>
    <xf numFmtId="2" fontId="3" fillId="0" borderId="0" xfId="0" applyNumberFormat="1" applyFont="1" applyFill="1" applyBorder="1" applyAlignment="1">
      <alignment horizontal="right" shrinkToFit="1"/>
    </xf>
    <xf numFmtId="0" fontId="2" fillId="0" borderId="0" xfId="0" applyFont="1" applyFill="1" applyBorder="1" applyAlignment="1">
      <alignment horizontal="right" wrapText="1"/>
    </xf>
    <xf numFmtId="2" fontId="5" fillId="0" borderId="0" xfId="0" applyNumberFormat="1" applyFont="1" applyFill="1" applyBorder="1" applyAlignment="1">
      <alignment horizontal="right" shrinkToFit="1"/>
    </xf>
    <xf numFmtId="1" fontId="3" fillId="0" borderId="0" xfId="0" applyNumberFormat="1" applyFont="1" applyFill="1" applyBorder="1" applyAlignment="1">
      <alignment horizontal="center" vertical="top" shrinkToFit="1"/>
    </xf>
    <xf numFmtId="0" fontId="1" fillId="0" borderId="0" xfId="0" applyFont="1" applyFill="1" applyBorder="1" applyAlignment="1">
      <alignment horizontal="left" vertical="top" wrapText="1"/>
    </xf>
    <xf numFmtId="1" fontId="4" fillId="0" borderId="0" xfId="0" applyNumberFormat="1" applyFont="1" applyFill="1" applyBorder="1" applyAlignment="1">
      <alignment horizontal="center" vertical="center" shrinkToFit="1"/>
    </xf>
    <xf numFmtId="1" fontId="10" fillId="0" borderId="0" xfId="0" applyNumberFormat="1" applyFont="1" applyFill="1" applyBorder="1" applyAlignment="1">
      <alignment horizontal="center" vertical="center" shrinkToFit="1"/>
    </xf>
    <xf numFmtId="0" fontId="7" fillId="0" borderId="15" xfId="0" applyFont="1" applyBorder="1" applyAlignment="1">
      <alignment horizontal="left" vertical="center" wrapText="1"/>
    </xf>
    <xf numFmtId="2" fontId="3" fillId="0" borderId="22" xfId="0" applyNumberFormat="1" applyFont="1" applyFill="1" applyBorder="1" applyAlignment="1">
      <alignment horizontal="center" vertical="center" shrinkToFit="1"/>
    </xf>
    <xf numFmtId="0" fontId="11" fillId="0" borderId="0" xfId="0" applyFont="1" applyFill="1" applyBorder="1" applyAlignment="1">
      <alignment horizontal="right" wrapText="1"/>
    </xf>
    <xf numFmtId="2" fontId="12" fillId="0" borderId="0" xfId="0" applyNumberFormat="1" applyFont="1" applyFill="1" applyBorder="1" applyAlignment="1">
      <alignment horizontal="right" shrinkToFit="1"/>
    </xf>
    <xf numFmtId="0" fontId="9" fillId="0" borderId="0" xfId="0" applyFont="1" applyFill="1" applyBorder="1" applyAlignment="1">
      <alignment horizontal="center" vertical="center" wrapText="1"/>
    </xf>
    <xf numFmtId="2" fontId="5" fillId="0" borderId="0" xfId="0" applyNumberFormat="1" applyFont="1" applyFill="1" applyBorder="1" applyAlignment="1">
      <alignment horizontal="center" vertical="center" shrinkToFit="1"/>
    </xf>
    <xf numFmtId="9" fontId="1" fillId="0" borderId="0" xfId="0" applyNumberFormat="1" applyFont="1" applyFill="1" applyBorder="1" applyAlignment="1">
      <alignment horizontal="left" vertical="top"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2"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0" fillId="0" borderId="0" xfId="0" applyFont="1"/>
    <xf numFmtId="0" fontId="0" fillId="0" borderId="0" xfId="0" applyFont="1" applyAlignment="1">
      <alignment horizontal="center" vertical="center"/>
    </xf>
    <xf numFmtId="0" fontId="0" fillId="0" borderId="1" xfId="0" applyFont="1" applyFill="1" applyBorder="1" applyAlignment="1">
      <alignment horizontal="left" vertical="top" wrapText="1"/>
    </xf>
    <xf numFmtId="0" fontId="17" fillId="0" borderId="1" xfId="0" applyFont="1" applyFill="1" applyBorder="1" applyAlignment="1">
      <alignment horizontal="center" vertical="center" wrapText="1"/>
    </xf>
    <xf numFmtId="164" fontId="18" fillId="0" borderId="1" xfId="0" applyNumberFormat="1" applyFont="1" applyFill="1" applyBorder="1" applyAlignment="1">
      <alignment horizontal="center" vertical="center" shrinkToFit="1"/>
    </xf>
    <xf numFmtId="0" fontId="18" fillId="0" borderId="9" xfId="0" applyNumberFormat="1" applyFont="1" applyBorder="1" applyAlignment="1">
      <alignment horizontal="center" vertical="center" shrinkToFi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top" wrapText="1"/>
    </xf>
    <xf numFmtId="2" fontId="18" fillId="0" borderId="1" xfId="0" applyNumberFormat="1" applyFont="1" applyFill="1" applyBorder="1" applyAlignment="1">
      <alignment horizontal="center" vertical="center" shrinkToFit="1"/>
    </xf>
    <xf numFmtId="2" fontId="18" fillId="0" borderId="9" xfId="0" applyNumberFormat="1" applyFont="1" applyBorder="1" applyAlignment="1">
      <alignment horizontal="center" vertical="center" shrinkToFit="1"/>
    </xf>
    <xf numFmtId="0" fontId="22" fillId="0" borderId="1" xfId="0" applyFont="1" applyFill="1" applyBorder="1" applyAlignment="1">
      <alignment horizontal="left" vertical="top" wrapText="1"/>
    </xf>
    <xf numFmtId="0" fontId="22" fillId="0" borderId="2" xfId="0" applyFont="1" applyFill="1" applyBorder="1" applyAlignment="1">
      <alignment horizontal="left" vertical="top" wrapText="1"/>
    </xf>
    <xf numFmtId="2" fontId="18" fillId="0" borderId="2" xfId="0" applyNumberFormat="1" applyFont="1" applyFill="1" applyBorder="1" applyAlignment="1">
      <alignment horizontal="center" vertical="center" shrinkToFit="1"/>
    </xf>
    <xf numFmtId="0" fontId="19" fillId="0" borderId="2" xfId="0" applyFont="1" applyFill="1" applyBorder="1" applyAlignment="1">
      <alignment horizontal="center" vertical="center" wrapText="1"/>
    </xf>
    <xf numFmtId="2" fontId="18" fillId="0" borderId="4" xfId="0" applyNumberFormat="1"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20" fillId="0" borderId="5" xfId="0" applyFont="1" applyFill="1" applyBorder="1" applyAlignment="1">
      <alignment horizontal="left" vertical="top" wrapText="1"/>
    </xf>
    <xf numFmtId="2" fontId="18" fillId="0" borderId="5" xfId="0" applyNumberFormat="1" applyFont="1" applyFill="1" applyBorder="1" applyAlignment="1">
      <alignment horizontal="center" vertical="center" shrinkToFit="1"/>
    </xf>
    <xf numFmtId="0" fontId="19" fillId="0" borderId="5" xfId="0" applyFont="1" applyFill="1" applyBorder="1" applyAlignment="1">
      <alignment horizontal="center" vertical="center" wrapText="1"/>
    </xf>
    <xf numFmtId="1" fontId="18" fillId="0" borderId="1" xfId="0" applyNumberFormat="1" applyFont="1" applyFill="1" applyBorder="1" applyAlignment="1">
      <alignment horizontal="center" vertical="center" shrinkToFit="1"/>
    </xf>
    <xf numFmtId="2" fontId="24" fillId="0" borderId="1" xfId="0" applyNumberFormat="1"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2" fontId="18" fillId="0" borderId="1" xfId="0" applyNumberFormat="1" applyFont="1" applyFill="1" applyBorder="1" applyAlignment="1">
      <alignment horizontal="left" vertical="top" shrinkToFit="1"/>
    </xf>
    <xf numFmtId="2" fontId="24" fillId="0" borderId="25" xfId="0" applyNumberFormat="1" applyFont="1" applyFill="1" applyBorder="1" applyAlignment="1">
      <alignment horizontal="center" vertical="center" shrinkToFit="1"/>
    </xf>
    <xf numFmtId="9" fontId="18" fillId="0" borderId="6" xfId="0" applyNumberFormat="1" applyFont="1" applyFill="1" applyBorder="1" applyAlignment="1">
      <alignment horizontal="left" vertical="top" shrinkToFit="1"/>
    </xf>
    <xf numFmtId="2" fontId="24" fillId="0" borderId="26" xfId="0" applyNumberFormat="1" applyFont="1" applyFill="1" applyBorder="1" applyAlignment="1">
      <alignment vertical="center" wrapText="1" shrinkToFit="1"/>
    </xf>
    <xf numFmtId="2" fontId="24" fillId="0" borderId="26" xfId="0" applyNumberFormat="1" applyFont="1" applyFill="1" applyBorder="1" applyAlignment="1">
      <alignment horizontal="center" vertical="center" wrapText="1" shrinkToFit="1"/>
    </xf>
    <xf numFmtId="9" fontId="18" fillId="0" borderId="8" xfId="0" applyNumberFormat="1" applyFont="1" applyFill="1" applyBorder="1" applyAlignment="1">
      <alignment horizontal="left" vertical="top" shrinkToFit="1"/>
    </xf>
    <xf numFmtId="2" fontId="24" fillId="0" borderId="27" xfId="0" applyNumberFormat="1" applyFont="1" applyFill="1" applyBorder="1" applyAlignment="1">
      <alignment vertical="center" shrinkToFit="1"/>
    </xf>
    <xf numFmtId="2" fontId="24" fillId="0" borderId="27" xfId="0" applyNumberFormat="1" applyFont="1" applyFill="1" applyBorder="1" applyAlignment="1">
      <alignment horizontal="center" vertical="center" shrinkToFit="1"/>
    </xf>
    <xf numFmtId="9" fontId="19" fillId="0" borderId="23" xfId="0" applyNumberFormat="1" applyFont="1" applyFill="1" applyBorder="1" applyAlignment="1">
      <alignment horizontal="left" vertical="top" wrapText="1"/>
    </xf>
    <xf numFmtId="2" fontId="24" fillId="0" borderId="28" xfId="0" applyNumberFormat="1" applyFont="1" applyFill="1" applyBorder="1" applyAlignment="1">
      <alignment vertical="center" shrinkToFit="1"/>
    </xf>
    <xf numFmtId="2" fontId="24" fillId="0" borderId="24" xfId="0" applyNumberFormat="1" applyFont="1" applyFill="1" applyBorder="1" applyAlignment="1">
      <alignment horizontal="center" vertical="center" shrinkToFit="1"/>
    </xf>
    <xf numFmtId="9" fontId="18" fillId="0" borderId="7" xfId="0" applyNumberFormat="1" applyFont="1" applyFill="1" applyBorder="1" applyAlignment="1">
      <alignment horizontal="left" vertical="top" shrinkToFit="1"/>
    </xf>
    <xf numFmtId="2" fontId="24" fillId="0" borderId="29" xfId="0" applyNumberFormat="1" applyFont="1" applyFill="1" applyBorder="1" applyAlignment="1">
      <alignment vertical="center" shrinkToFit="1"/>
    </xf>
    <xf numFmtId="2" fontId="27" fillId="0" borderId="30" xfId="0" applyNumberFormat="1" applyFont="1" applyFill="1" applyBorder="1" applyAlignment="1">
      <alignment vertical="center" shrinkToFit="1"/>
    </xf>
    <xf numFmtId="2" fontId="24" fillId="0" borderId="30" xfId="0" applyNumberFormat="1" applyFont="1" applyFill="1" applyBorder="1" applyAlignment="1">
      <alignment vertical="center" shrinkToFit="1"/>
    </xf>
    <xf numFmtId="0" fontId="20" fillId="0" borderId="4" xfId="0" applyFont="1" applyFill="1" applyBorder="1" applyAlignment="1">
      <alignment horizontal="left" vertical="top" wrapText="1"/>
    </xf>
    <xf numFmtId="0" fontId="13" fillId="0" borderId="1"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0" fillId="0" borderId="31" xfId="0" applyFont="1" applyBorder="1" applyAlignment="1"/>
    <xf numFmtId="0" fontId="0" fillId="0" borderId="0" xfId="0" applyFont="1" applyAlignment="1"/>
    <xf numFmtId="0" fontId="0" fillId="0" borderId="9" xfId="0" applyFont="1" applyBorder="1" applyAlignment="1"/>
    <xf numFmtId="2"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 fontId="18" fillId="0" borderId="2" xfId="0" applyNumberFormat="1" applyFont="1" applyFill="1" applyBorder="1" applyAlignment="1">
      <alignment horizontal="center" vertical="center" shrinkToFit="1"/>
    </xf>
    <xf numFmtId="0" fontId="18" fillId="0" borderId="2" xfId="0" applyFont="1" applyFill="1" applyBorder="1" applyAlignment="1">
      <alignment horizontal="center" vertical="center" wrapText="1"/>
    </xf>
    <xf numFmtId="1" fontId="18" fillId="0" borderId="3" xfId="0" applyNumberFormat="1" applyFont="1" applyFill="1" applyBorder="1" applyAlignment="1">
      <alignment horizontal="center" vertical="center" shrinkToFit="1"/>
    </xf>
    <xf numFmtId="1" fontId="18" fillId="0" borderId="5" xfId="0" applyNumberFormat="1" applyFont="1" applyFill="1" applyBorder="1" applyAlignment="1">
      <alignment horizontal="center" vertical="center" shrinkToFit="1"/>
    </xf>
    <xf numFmtId="0" fontId="0" fillId="0" borderId="0" xfId="0" applyFont="1" applyBorder="1"/>
    <xf numFmtId="0" fontId="8" fillId="0" borderId="36" xfId="0" applyFont="1" applyFill="1" applyBorder="1" applyAlignment="1">
      <alignment horizontal="center" vertical="center" wrapText="1"/>
    </xf>
    <xf numFmtId="0" fontId="17" fillId="0" borderId="30" xfId="0" applyFont="1" applyFill="1" applyBorder="1" applyAlignment="1">
      <alignment horizontal="center" vertical="center" wrapText="1"/>
    </xf>
    <xf numFmtId="1" fontId="18" fillId="0" borderId="36" xfId="0" applyNumberFormat="1" applyFont="1" applyFill="1" applyBorder="1" applyAlignment="1">
      <alignment horizontal="center" vertical="center" shrinkToFit="1"/>
    </xf>
    <xf numFmtId="2" fontId="18" fillId="0" borderId="30" xfId="0" applyNumberFormat="1" applyFont="1" applyFill="1" applyBorder="1" applyAlignment="1">
      <alignment horizontal="center" vertical="center" shrinkToFit="1"/>
    </xf>
    <xf numFmtId="1" fontId="18" fillId="0" borderId="37" xfId="0" applyNumberFormat="1" applyFont="1" applyFill="1" applyBorder="1" applyAlignment="1">
      <alignment horizontal="center" vertical="center" shrinkToFit="1"/>
    </xf>
    <xf numFmtId="1" fontId="18" fillId="0" borderId="38" xfId="0" applyNumberFormat="1" applyFont="1" applyFill="1" applyBorder="1" applyAlignment="1">
      <alignment horizontal="center" vertical="center" shrinkToFit="1"/>
    </xf>
    <xf numFmtId="1" fontId="18" fillId="0" borderId="36" xfId="0" applyNumberFormat="1" applyFont="1" applyFill="1" applyBorder="1" applyAlignment="1">
      <alignment horizontal="left" vertical="top" shrinkToFit="1"/>
    </xf>
    <xf numFmtId="2" fontId="27" fillId="0" borderId="24" xfId="0" applyNumberFormat="1" applyFont="1" applyFill="1" applyBorder="1" applyAlignment="1">
      <alignment horizontal="center" vertical="center" shrinkToFit="1"/>
    </xf>
    <xf numFmtId="0" fontId="0" fillId="0" borderId="36" xfId="0" applyFont="1" applyFill="1" applyBorder="1" applyAlignment="1">
      <alignment horizontal="left" vertical="top" wrapText="1"/>
    </xf>
    <xf numFmtId="2" fontId="24" fillId="0" borderId="33" xfId="0" applyNumberFormat="1" applyFont="1" applyFill="1" applyBorder="1" applyAlignment="1">
      <alignment horizontal="center" vertical="center" shrinkToFit="1"/>
    </xf>
    <xf numFmtId="2" fontId="24" fillId="0" borderId="34" xfId="0" applyNumberFormat="1" applyFont="1" applyFill="1" applyBorder="1" applyAlignment="1">
      <alignment horizontal="center" vertical="center" shrinkToFit="1"/>
    </xf>
    <xf numFmtId="0" fontId="0" fillId="0" borderId="39" xfId="0" applyFont="1" applyFill="1" applyBorder="1" applyAlignment="1">
      <alignment horizontal="left" vertical="top" wrapText="1"/>
    </xf>
    <xf numFmtId="2" fontId="24" fillId="0" borderId="25" xfId="0" applyNumberFormat="1" applyFont="1" applyFill="1" applyBorder="1" applyAlignment="1">
      <alignment vertical="center" shrinkToFit="1"/>
    </xf>
    <xf numFmtId="0" fontId="8" fillId="0" borderId="3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8" fillId="0" borderId="0" xfId="0" applyFont="1" applyAlignment="1">
      <alignment horizontal="center" vertical="center"/>
    </xf>
    <xf numFmtId="0" fontId="28" fillId="0" borderId="40" xfId="0" applyFont="1" applyFill="1" applyBorder="1" applyAlignment="1">
      <alignment horizontal="left" vertical="top" wrapText="1"/>
    </xf>
    <xf numFmtId="0" fontId="28" fillId="0" borderId="41" xfId="0" applyFont="1" applyFill="1" applyBorder="1" applyAlignment="1">
      <alignment horizontal="left" vertical="top" wrapText="1"/>
    </xf>
    <xf numFmtId="0" fontId="28" fillId="0" borderId="42"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8"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34" xfId="0" applyFont="1" applyFill="1" applyBorder="1" applyAlignment="1">
      <alignment horizontal="left" vertical="top" wrapText="1"/>
    </xf>
    <xf numFmtId="0" fontId="8" fillId="0" borderId="1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9" fillId="0" borderId="0" xfId="0" applyFont="1" applyFill="1" applyBorder="1" applyAlignment="1">
      <alignment horizontal="center" wrapText="1"/>
    </xf>
    <xf numFmtId="0" fontId="0" fillId="0" borderId="0" xfId="0" applyFill="1" applyBorder="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1"/>
  <sheetViews>
    <sheetView tabSelected="1" zoomScaleNormal="100" zoomScaleSheetLayoutView="100" workbookViewId="0">
      <selection sqref="A1:K1"/>
    </sheetView>
  </sheetViews>
  <sheetFormatPr defaultColWidth="9.140625" defaultRowHeight="15" x14ac:dyDescent="0.25"/>
  <cols>
    <col min="1" max="1" width="6" style="63" customWidth="1"/>
    <col min="2" max="2" width="36.42578125" style="104" customWidth="1"/>
    <col min="3" max="3" width="5" style="104" customWidth="1"/>
    <col min="4" max="4" width="6.42578125" style="104" customWidth="1"/>
    <col min="5" max="5" width="7.140625" style="104" customWidth="1"/>
    <col min="6" max="6" width="6.28515625" style="104" customWidth="1"/>
    <col min="7" max="7" width="6.140625" style="104" customWidth="1"/>
    <col min="8" max="8" width="7.85546875" style="104" customWidth="1"/>
    <col min="9" max="9" width="7.42578125" style="104" customWidth="1"/>
    <col min="10" max="10" width="0.28515625" style="104" hidden="1" customWidth="1"/>
    <col min="11" max="11" width="6.42578125" style="104" hidden="1" customWidth="1"/>
    <col min="12" max="16384" width="9.140625" style="104"/>
  </cols>
  <sheetData>
    <row r="1" spans="1:12" ht="60.75" customHeight="1" x14ac:dyDescent="0.25">
      <c r="A1" s="127" t="s">
        <v>244</v>
      </c>
      <c r="B1" s="128"/>
      <c r="C1" s="128"/>
      <c r="D1" s="128"/>
      <c r="E1" s="128"/>
      <c r="F1" s="128"/>
      <c r="G1" s="128"/>
      <c r="H1" s="128"/>
      <c r="I1" s="128"/>
      <c r="J1" s="128"/>
      <c r="K1" s="128"/>
      <c r="L1" s="103"/>
    </row>
    <row r="2" spans="1:12" ht="47.25" customHeight="1" x14ac:dyDescent="0.25">
      <c r="A2" s="129" t="s">
        <v>72</v>
      </c>
      <c r="B2" s="130"/>
      <c r="C2" s="130"/>
      <c r="D2" s="130"/>
      <c r="E2" s="130"/>
      <c r="F2" s="130"/>
      <c r="G2" s="130"/>
      <c r="H2" s="130"/>
      <c r="I2" s="130"/>
      <c r="J2" s="130"/>
      <c r="K2" s="130"/>
      <c r="L2" s="103"/>
    </row>
    <row r="3" spans="1:12" ht="28.5" customHeight="1" x14ac:dyDescent="0.25">
      <c r="A3" s="102" t="s">
        <v>0</v>
      </c>
      <c r="B3" s="65" t="s">
        <v>45</v>
      </c>
      <c r="C3" s="65" t="s">
        <v>51</v>
      </c>
      <c r="D3" s="65" t="s">
        <v>52</v>
      </c>
      <c r="E3" s="65" t="s">
        <v>53</v>
      </c>
      <c r="F3" s="65" t="s">
        <v>54</v>
      </c>
      <c r="G3" s="65" t="s">
        <v>24</v>
      </c>
      <c r="H3" s="65" t="s">
        <v>59</v>
      </c>
      <c r="I3" s="65" t="s">
        <v>37</v>
      </c>
    </row>
    <row r="4" spans="1:12" ht="155.25" customHeight="1" x14ac:dyDescent="0.25">
      <c r="A4" s="81">
        <v>1</v>
      </c>
      <c r="B4" s="59" t="s">
        <v>171</v>
      </c>
      <c r="C4" s="58"/>
      <c r="D4" s="60"/>
      <c r="E4" s="60"/>
      <c r="F4" s="60"/>
      <c r="G4" s="58"/>
      <c r="H4" s="66"/>
      <c r="I4" s="70"/>
      <c r="K4" s="105"/>
    </row>
    <row r="5" spans="1:12" ht="15.75" customHeight="1" x14ac:dyDescent="0.25">
      <c r="A5" s="81"/>
      <c r="B5" s="59" t="s">
        <v>55</v>
      </c>
      <c r="C5" s="58">
        <v>6</v>
      </c>
      <c r="D5" s="60">
        <v>1.2</v>
      </c>
      <c r="E5" s="60">
        <v>1.2</v>
      </c>
      <c r="F5" s="60">
        <v>1</v>
      </c>
      <c r="G5" s="58">
        <f>C5*D5*E5*F5</f>
        <v>8.6399999999999988</v>
      </c>
      <c r="H5" s="66"/>
      <c r="I5" s="70"/>
    </row>
    <row r="6" spans="1:12" x14ac:dyDescent="0.25">
      <c r="A6" s="81"/>
      <c r="B6" s="59" t="s">
        <v>56</v>
      </c>
      <c r="C6" s="58">
        <v>2</v>
      </c>
      <c r="D6" s="60">
        <v>2.5</v>
      </c>
      <c r="E6" s="61">
        <v>0.375</v>
      </c>
      <c r="F6" s="60">
        <v>0.15</v>
      </c>
      <c r="G6" s="61">
        <f>C6*D6*E6*F6</f>
        <v>0.28125</v>
      </c>
      <c r="H6" s="66"/>
      <c r="I6" s="70"/>
    </row>
    <row r="7" spans="1:12" ht="17.25" customHeight="1" x14ac:dyDescent="0.25">
      <c r="A7" s="81"/>
      <c r="B7" s="59" t="s">
        <v>57</v>
      </c>
      <c r="C7" s="58">
        <v>1</v>
      </c>
      <c r="D7" s="60">
        <v>1</v>
      </c>
      <c r="E7" s="61">
        <v>0.375</v>
      </c>
      <c r="F7" s="60">
        <v>0.15</v>
      </c>
      <c r="G7" s="61">
        <f>C7*D7*E7*F7</f>
        <v>5.6249999999999994E-2</v>
      </c>
      <c r="H7" s="66">
        <v>8.9779999999999998</v>
      </c>
      <c r="I7" s="68" t="s">
        <v>62</v>
      </c>
    </row>
    <row r="8" spans="1:12" ht="123" customHeight="1" x14ac:dyDescent="0.25">
      <c r="A8" s="81">
        <v>2</v>
      </c>
      <c r="B8" s="69" t="s">
        <v>172</v>
      </c>
      <c r="C8" s="68"/>
      <c r="D8" s="68"/>
      <c r="E8" s="68"/>
      <c r="F8" s="68"/>
      <c r="G8" s="68"/>
      <c r="H8" s="70">
        <v>2.99</v>
      </c>
      <c r="I8" s="68" t="s">
        <v>62</v>
      </c>
    </row>
    <row r="9" spans="1:12" ht="72.75" customHeight="1" x14ac:dyDescent="0.25">
      <c r="A9" s="81">
        <v>3</v>
      </c>
      <c r="B9" s="69" t="s">
        <v>101</v>
      </c>
      <c r="C9" s="68"/>
      <c r="D9" s="68"/>
      <c r="E9" s="68"/>
      <c r="F9" s="68"/>
      <c r="G9" s="68"/>
      <c r="H9" s="66"/>
      <c r="I9" s="68"/>
    </row>
    <row r="10" spans="1:12" ht="15.75" customHeight="1" x14ac:dyDescent="0.25">
      <c r="A10" s="81"/>
      <c r="B10" s="69"/>
      <c r="C10" s="68">
        <v>1</v>
      </c>
      <c r="D10" s="68">
        <v>7.375</v>
      </c>
      <c r="E10" s="68">
        <v>3.25</v>
      </c>
      <c r="F10" s="68">
        <v>0.32500000000000001</v>
      </c>
      <c r="G10" s="61">
        <f>C10*D10*E10*F10</f>
        <v>7.7898437500000002</v>
      </c>
      <c r="H10" s="66">
        <v>7.79</v>
      </c>
      <c r="I10" s="68" t="s">
        <v>62</v>
      </c>
    </row>
    <row r="11" spans="1:12" ht="94.5" customHeight="1" x14ac:dyDescent="0.25">
      <c r="A11" s="81">
        <v>4</v>
      </c>
      <c r="B11" s="59" t="s">
        <v>174</v>
      </c>
      <c r="C11" s="58"/>
      <c r="D11" s="58"/>
      <c r="E11" s="58"/>
      <c r="F11" s="58"/>
      <c r="G11" s="58"/>
      <c r="H11" s="70"/>
      <c r="I11" s="68"/>
    </row>
    <row r="12" spans="1:12" x14ac:dyDescent="0.25">
      <c r="A12" s="81"/>
      <c r="B12" s="59"/>
      <c r="C12" s="58">
        <v>6</v>
      </c>
      <c r="D12" s="60">
        <v>1.2</v>
      </c>
      <c r="E12" s="60">
        <v>1.2</v>
      </c>
      <c r="F12" s="58"/>
      <c r="G12" s="60">
        <f>C12*D12*E12</f>
        <v>8.6399999999999988</v>
      </c>
      <c r="H12" s="70"/>
      <c r="I12" s="68"/>
    </row>
    <row r="13" spans="1:12" x14ac:dyDescent="0.25">
      <c r="A13" s="81"/>
      <c r="B13" s="59"/>
      <c r="C13" s="58">
        <v>2</v>
      </c>
      <c r="D13" s="60">
        <v>2.5</v>
      </c>
      <c r="E13" s="61">
        <v>0.375</v>
      </c>
      <c r="F13" s="58"/>
      <c r="G13" s="60">
        <f t="shared" ref="G13:G16" si="0">C13*D13*E13</f>
        <v>1.875</v>
      </c>
      <c r="H13" s="70"/>
      <c r="I13" s="68"/>
    </row>
    <row r="14" spans="1:12" x14ac:dyDescent="0.25">
      <c r="A14" s="81"/>
      <c r="B14" s="59"/>
      <c r="C14" s="58">
        <v>1</v>
      </c>
      <c r="D14" s="60">
        <v>1</v>
      </c>
      <c r="E14" s="61">
        <v>0.375</v>
      </c>
      <c r="F14" s="58"/>
      <c r="G14" s="60">
        <f t="shared" si="0"/>
        <v>0.375</v>
      </c>
      <c r="H14" s="70"/>
      <c r="I14" s="68"/>
    </row>
    <row r="15" spans="1:12" x14ac:dyDescent="0.25">
      <c r="A15" s="81"/>
      <c r="B15" s="59"/>
      <c r="C15" s="58">
        <v>2</v>
      </c>
      <c r="D15" s="60">
        <v>1.5</v>
      </c>
      <c r="E15" s="60">
        <v>1</v>
      </c>
      <c r="F15" s="58"/>
      <c r="G15" s="60">
        <f t="shared" si="0"/>
        <v>3</v>
      </c>
      <c r="H15" s="70"/>
      <c r="I15" s="68"/>
    </row>
    <row r="16" spans="1:12" x14ac:dyDescent="0.25">
      <c r="A16" s="81"/>
      <c r="B16" s="59"/>
      <c r="C16" s="58">
        <v>1</v>
      </c>
      <c r="D16" s="58">
        <v>7.375</v>
      </c>
      <c r="E16" s="61">
        <v>3.25</v>
      </c>
      <c r="F16" s="58"/>
      <c r="G16" s="60">
        <f t="shared" si="0"/>
        <v>23.96875</v>
      </c>
      <c r="H16" s="70">
        <v>37.869999999999997</v>
      </c>
      <c r="I16" s="68" t="s">
        <v>75</v>
      </c>
    </row>
    <row r="17" spans="1:9" ht="96" x14ac:dyDescent="0.25">
      <c r="A17" s="81">
        <v>5</v>
      </c>
      <c r="B17" s="69" t="s">
        <v>173</v>
      </c>
      <c r="C17" s="68"/>
      <c r="D17" s="68"/>
      <c r="E17" s="68"/>
      <c r="F17" s="68"/>
      <c r="G17" s="68"/>
      <c r="H17" s="70"/>
      <c r="I17" s="68"/>
    </row>
    <row r="18" spans="1:9" x14ac:dyDescent="0.25">
      <c r="A18" s="81"/>
      <c r="B18" s="69"/>
      <c r="C18" s="68">
        <v>6</v>
      </c>
      <c r="D18" s="106">
        <v>1.2</v>
      </c>
      <c r="E18" s="106">
        <v>1.2</v>
      </c>
      <c r="F18" s="107">
        <v>0.15</v>
      </c>
      <c r="G18" s="61">
        <f>C18*D18*E18*F18</f>
        <v>1.2959999999999998</v>
      </c>
      <c r="H18" s="70"/>
      <c r="I18" s="68"/>
    </row>
    <row r="19" spans="1:9" ht="24" x14ac:dyDescent="0.25">
      <c r="A19" s="81"/>
      <c r="B19" s="69" t="s">
        <v>58</v>
      </c>
      <c r="C19" s="68"/>
      <c r="D19" s="106"/>
      <c r="E19" s="107"/>
      <c r="F19" s="68"/>
      <c r="G19" s="68">
        <v>0.67600000000000005</v>
      </c>
      <c r="H19" s="70"/>
      <c r="I19" s="68"/>
    </row>
    <row r="20" spans="1:9" x14ac:dyDescent="0.25">
      <c r="A20" s="81"/>
      <c r="B20" s="69"/>
      <c r="C20" s="68">
        <v>6</v>
      </c>
      <c r="D20" s="107">
        <v>0.25</v>
      </c>
      <c r="E20" s="107">
        <v>0.25</v>
      </c>
      <c r="F20" s="107">
        <v>3</v>
      </c>
      <c r="G20" s="61">
        <f t="shared" ref="G20:G25" si="1">C20*D20*E20*F20</f>
        <v>1.125</v>
      </c>
      <c r="H20" s="70"/>
      <c r="I20" s="68"/>
    </row>
    <row r="21" spans="1:9" x14ac:dyDescent="0.25">
      <c r="A21" s="81"/>
      <c r="B21" s="69"/>
      <c r="C21" s="68">
        <v>4</v>
      </c>
      <c r="D21" s="107">
        <v>2.5249999999999999</v>
      </c>
      <c r="E21" s="107">
        <v>0.25</v>
      </c>
      <c r="F21" s="107">
        <v>0.25</v>
      </c>
      <c r="G21" s="61">
        <f t="shared" si="1"/>
        <v>0.63124999999999998</v>
      </c>
      <c r="H21" s="70"/>
      <c r="I21" s="68"/>
    </row>
    <row r="22" spans="1:9" x14ac:dyDescent="0.25">
      <c r="A22" s="81"/>
      <c r="B22" s="69"/>
      <c r="C22" s="68">
        <v>3</v>
      </c>
      <c r="D22" s="107">
        <v>3</v>
      </c>
      <c r="E22" s="107">
        <v>0.25</v>
      </c>
      <c r="F22" s="107">
        <v>0.25</v>
      </c>
      <c r="G22" s="61">
        <f t="shared" si="1"/>
        <v>0.5625</v>
      </c>
      <c r="H22" s="70"/>
      <c r="I22" s="68"/>
    </row>
    <row r="23" spans="1:9" x14ac:dyDescent="0.25">
      <c r="A23" s="81"/>
      <c r="B23" s="69"/>
      <c r="C23" s="68">
        <v>4</v>
      </c>
      <c r="D23" s="107">
        <v>2.5249999999999999</v>
      </c>
      <c r="E23" s="107">
        <v>0.25</v>
      </c>
      <c r="F23" s="107">
        <v>0.15</v>
      </c>
      <c r="G23" s="61">
        <f t="shared" si="1"/>
        <v>0.37874999999999998</v>
      </c>
      <c r="H23" s="70"/>
      <c r="I23" s="68"/>
    </row>
    <row r="24" spans="1:9" x14ac:dyDescent="0.25">
      <c r="A24" s="81"/>
      <c r="B24" s="69"/>
      <c r="C24" s="68">
        <v>3</v>
      </c>
      <c r="D24" s="107">
        <v>3</v>
      </c>
      <c r="E24" s="107">
        <v>0.25</v>
      </c>
      <c r="F24" s="107">
        <v>0.15</v>
      </c>
      <c r="G24" s="61">
        <f t="shared" si="1"/>
        <v>0.33749999999999997</v>
      </c>
      <c r="H24" s="70"/>
      <c r="I24" s="68"/>
    </row>
    <row r="25" spans="1:9" x14ac:dyDescent="0.25">
      <c r="A25" s="81"/>
      <c r="B25" s="69"/>
      <c r="C25" s="68">
        <v>1</v>
      </c>
      <c r="D25" s="107">
        <v>7.375</v>
      </c>
      <c r="E25" s="107">
        <v>3.25</v>
      </c>
      <c r="F25" s="107">
        <v>0.1</v>
      </c>
      <c r="G25" s="61">
        <f t="shared" si="1"/>
        <v>2.3968750000000001</v>
      </c>
      <c r="H25" s="66">
        <v>5.4329999999999998</v>
      </c>
      <c r="I25" s="68" t="s">
        <v>62</v>
      </c>
    </row>
    <row r="26" spans="1:9" ht="84" x14ac:dyDescent="0.25">
      <c r="A26" s="81">
        <v>6</v>
      </c>
      <c r="B26" s="59" t="s">
        <v>175</v>
      </c>
      <c r="C26" s="58"/>
      <c r="D26" s="58"/>
      <c r="E26" s="58"/>
      <c r="F26" s="58"/>
      <c r="G26" s="61"/>
      <c r="H26" s="66"/>
      <c r="I26" s="68"/>
    </row>
    <row r="27" spans="1:9" x14ac:dyDescent="0.25">
      <c r="A27" s="81"/>
      <c r="B27" s="59"/>
      <c r="C27" s="58">
        <v>6</v>
      </c>
      <c r="D27" s="61">
        <v>1.2</v>
      </c>
      <c r="E27" s="61">
        <v>1.2</v>
      </c>
      <c r="F27" s="61">
        <v>0.1</v>
      </c>
      <c r="G27" s="58">
        <f>C27*D27*E27*F27</f>
        <v>0.86399999999999988</v>
      </c>
      <c r="H27" s="66"/>
      <c r="I27" s="68"/>
    </row>
    <row r="28" spans="1:9" x14ac:dyDescent="0.25">
      <c r="A28" s="81"/>
      <c r="B28" s="59"/>
      <c r="C28" s="58">
        <v>2</v>
      </c>
      <c r="D28" s="61">
        <v>2.5</v>
      </c>
      <c r="E28" s="61">
        <v>0.375</v>
      </c>
      <c r="F28" s="61">
        <v>0.1</v>
      </c>
      <c r="G28" s="61">
        <f>C28*D28*E28*F28</f>
        <v>0.1875</v>
      </c>
      <c r="H28" s="66"/>
      <c r="I28" s="68"/>
    </row>
    <row r="29" spans="1:9" x14ac:dyDescent="0.25">
      <c r="A29" s="81"/>
      <c r="B29" s="59"/>
      <c r="C29" s="58">
        <v>1</v>
      </c>
      <c r="D29" s="61">
        <v>1</v>
      </c>
      <c r="E29" s="61">
        <v>0.375</v>
      </c>
      <c r="F29" s="61">
        <v>0.1</v>
      </c>
      <c r="G29" s="61">
        <f>C29*D29*E29*F29</f>
        <v>3.7500000000000006E-2</v>
      </c>
      <c r="H29" s="66"/>
      <c r="I29" s="68"/>
    </row>
    <row r="30" spans="1:9" x14ac:dyDescent="0.25">
      <c r="A30" s="81"/>
      <c r="B30" s="59"/>
      <c r="C30" s="58">
        <v>2</v>
      </c>
      <c r="D30" s="61">
        <v>1.5</v>
      </c>
      <c r="E30" s="61">
        <v>1</v>
      </c>
      <c r="F30" s="61">
        <v>0.1</v>
      </c>
      <c r="G30" s="61">
        <f>C30*D30*E30*F30</f>
        <v>0.30000000000000004</v>
      </c>
      <c r="H30" s="66"/>
      <c r="I30" s="68"/>
    </row>
    <row r="31" spans="1:9" x14ac:dyDescent="0.25">
      <c r="A31" s="81"/>
      <c r="B31" s="59"/>
      <c r="C31" s="58">
        <v>1</v>
      </c>
      <c r="D31" s="58">
        <v>7.375</v>
      </c>
      <c r="E31" s="61">
        <v>3.25</v>
      </c>
      <c r="F31" s="61">
        <v>0.1</v>
      </c>
      <c r="G31" s="61">
        <f>C31*D31*E31*F31</f>
        <v>2.3968750000000001</v>
      </c>
      <c r="H31" s="66">
        <v>3.7869999999999999</v>
      </c>
      <c r="I31" s="68" t="s">
        <v>74</v>
      </c>
    </row>
    <row r="32" spans="1:9" ht="216" x14ac:dyDescent="0.25">
      <c r="A32" s="81">
        <v>7</v>
      </c>
      <c r="B32" s="59" t="s">
        <v>176</v>
      </c>
      <c r="C32" s="58"/>
      <c r="D32" s="58"/>
      <c r="E32" s="58"/>
      <c r="F32" s="58"/>
      <c r="G32" s="58"/>
      <c r="H32" s="70"/>
      <c r="I32" s="68"/>
    </row>
    <row r="33" spans="1:9" x14ac:dyDescent="0.25">
      <c r="A33" s="81"/>
      <c r="B33" s="59"/>
      <c r="C33" s="58">
        <v>2</v>
      </c>
      <c r="D33" s="60">
        <v>7.375</v>
      </c>
      <c r="E33" s="60">
        <v>0.25</v>
      </c>
      <c r="F33" s="58"/>
      <c r="G33" s="60">
        <f>C33*D33*E33</f>
        <v>3.6875</v>
      </c>
      <c r="H33" s="70"/>
      <c r="I33" s="68"/>
    </row>
    <row r="34" spans="1:9" x14ac:dyDescent="0.25">
      <c r="A34" s="81"/>
      <c r="B34" s="59"/>
      <c r="C34" s="58">
        <v>3</v>
      </c>
      <c r="D34" s="60">
        <v>3.25</v>
      </c>
      <c r="E34" s="61">
        <v>0.25</v>
      </c>
      <c r="F34" s="58"/>
      <c r="G34" s="60">
        <f t="shared" ref="G34" si="2">C34*D34*E34</f>
        <v>2.4375</v>
      </c>
      <c r="H34" s="70">
        <v>6.13</v>
      </c>
      <c r="I34" s="68" t="s">
        <v>75</v>
      </c>
    </row>
    <row r="35" spans="1:9" ht="60" x14ac:dyDescent="0.25">
      <c r="A35" s="81">
        <v>8</v>
      </c>
      <c r="B35" s="59" t="s">
        <v>177</v>
      </c>
      <c r="C35" s="58"/>
      <c r="D35" s="58"/>
      <c r="E35" s="58"/>
      <c r="F35" s="58"/>
      <c r="G35" s="58"/>
      <c r="H35" s="70"/>
      <c r="I35" s="68"/>
    </row>
    <row r="36" spans="1:9" x14ac:dyDescent="0.25">
      <c r="A36" s="81"/>
      <c r="B36" s="59"/>
      <c r="C36" s="58">
        <v>5</v>
      </c>
      <c r="D36" s="60">
        <v>1.2</v>
      </c>
      <c r="E36" s="60">
        <v>3</v>
      </c>
      <c r="F36" s="58"/>
      <c r="G36" s="60">
        <f>C36*D36*E36</f>
        <v>18</v>
      </c>
      <c r="H36" s="70"/>
      <c r="I36" s="68"/>
    </row>
    <row r="37" spans="1:9" x14ac:dyDescent="0.25">
      <c r="A37" s="81"/>
      <c r="B37" s="59"/>
      <c r="C37" s="58">
        <v>3</v>
      </c>
      <c r="D37" s="60">
        <v>1</v>
      </c>
      <c r="E37" s="61">
        <v>3</v>
      </c>
      <c r="F37" s="58"/>
      <c r="G37" s="60">
        <f t="shared" ref="G37" si="3">C37*D37*E37</f>
        <v>9</v>
      </c>
      <c r="H37" s="70">
        <v>27</v>
      </c>
      <c r="I37" s="68" t="s">
        <v>75</v>
      </c>
    </row>
    <row r="38" spans="1:9" ht="65.25" customHeight="1" x14ac:dyDescent="0.25">
      <c r="A38" s="81">
        <v>9</v>
      </c>
      <c r="B38" s="59" t="s">
        <v>178</v>
      </c>
      <c r="C38" s="58"/>
      <c r="D38" s="58"/>
      <c r="E38" s="58"/>
      <c r="F38" s="58"/>
      <c r="G38" s="58"/>
      <c r="H38" s="70">
        <v>37.869999999999997</v>
      </c>
      <c r="I38" s="68" t="s">
        <v>75</v>
      </c>
    </row>
    <row r="39" spans="1:9" ht="168" x14ac:dyDescent="0.25">
      <c r="A39" s="81">
        <v>10</v>
      </c>
      <c r="B39" s="69" t="s">
        <v>179</v>
      </c>
      <c r="C39" s="68"/>
      <c r="D39" s="68"/>
      <c r="E39" s="68"/>
      <c r="F39" s="68"/>
      <c r="G39" s="68"/>
      <c r="H39" s="70"/>
      <c r="I39" s="68"/>
    </row>
    <row r="40" spans="1:9" x14ac:dyDescent="0.25">
      <c r="A40" s="81"/>
      <c r="B40" s="69"/>
      <c r="C40" s="58">
        <v>4</v>
      </c>
      <c r="D40" s="60">
        <v>7.375</v>
      </c>
      <c r="E40" s="61">
        <v>0.25</v>
      </c>
      <c r="F40" s="58"/>
      <c r="G40" s="60">
        <f t="shared" ref="G40:G42" si="4">C40*D40*E40</f>
        <v>7.375</v>
      </c>
      <c r="H40" s="70"/>
      <c r="I40" s="68"/>
    </row>
    <row r="41" spans="1:9" x14ac:dyDescent="0.25">
      <c r="A41" s="81"/>
      <c r="B41" s="69"/>
      <c r="C41" s="58">
        <v>6</v>
      </c>
      <c r="D41" s="60">
        <v>3.25</v>
      </c>
      <c r="E41" s="60">
        <v>0.25</v>
      </c>
      <c r="F41" s="58"/>
      <c r="G41" s="60">
        <f t="shared" si="4"/>
        <v>4.875</v>
      </c>
      <c r="H41" s="70"/>
      <c r="I41" s="68"/>
    </row>
    <row r="42" spans="1:9" x14ac:dyDescent="0.25">
      <c r="A42" s="81"/>
      <c r="B42" s="69"/>
      <c r="C42" s="58">
        <v>24</v>
      </c>
      <c r="D42" s="58">
        <v>1.2</v>
      </c>
      <c r="E42" s="61">
        <v>0.15</v>
      </c>
      <c r="F42" s="58"/>
      <c r="G42" s="60">
        <f t="shared" si="4"/>
        <v>4.3199999999999994</v>
      </c>
      <c r="H42" s="70">
        <v>16.579999999999998</v>
      </c>
      <c r="I42" s="68" t="s">
        <v>75</v>
      </c>
    </row>
    <row r="43" spans="1:9" ht="180" x14ac:dyDescent="0.25">
      <c r="A43" s="81">
        <v>11</v>
      </c>
      <c r="B43" s="69" t="s">
        <v>180</v>
      </c>
      <c r="C43" s="68"/>
      <c r="D43" s="68"/>
      <c r="E43" s="68"/>
      <c r="F43" s="68"/>
      <c r="G43" s="68"/>
      <c r="H43" s="70"/>
      <c r="I43" s="68"/>
    </row>
    <row r="44" spans="1:9" x14ac:dyDescent="0.25">
      <c r="A44" s="81"/>
      <c r="B44" s="69" t="s">
        <v>60</v>
      </c>
      <c r="C44" s="68">
        <v>2</v>
      </c>
      <c r="D44" s="68">
        <v>7.375</v>
      </c>
      <c r="E44" s="68">
        <v>0.125</v>
      </c>
      <c r="F44" s="68"/>
      <c r="G44" s="68">
        <f t="shared" ref="G44:G50" si="5">C44*D44*E44</f>
        <v>1.84375</v>
      </c>
      <c r="H44" s="70"/>
      <c r="I44" s="68"/>
    </row>
    <row r="45" spans="1:9" x14ac:dyDescent="0.25">
      <c r="A45" s="81"/>
      <c r="B45" s="69"/>
      <c r="C45" s="68">
        <v>2</v>
      </c>
      <c r="D45" s="68">
        <v>3.25</v>
      </c>
      <c r="E45" s="68">
        <v>0.125</v>
      </c>
      <c r="F45" s="68"/>
      <c r="G45" s="68">
        <f t="shared" si="5"/>
        <v>0.8125</v>
      </c>
      <c r="H45" s="70"/>
      <c r="I45" s="68"/>
    </row>
    <row r="46" spans="1:9" x14ac:dyDescent="0.25">
      <c r="A46" s="81"/>
      <c r="B46" s="69" t="s">
        <v>61</v>
      </c>
      <c r="C46" s="68">
        <v>6</v>
      </c>
      <c r="D46" s="68">
        <v>0.3</v>
      </c>
      <c r="E46" s="106">
        <v>3</v>
      </c>
      <c r="F46" s="68"/>
      <c r="G46" s="106">
        <f t="shared" si="5"/>
        <v>5.3999999999999995</v>
      </c>
      <c r="H46" s="70"/>
      <c r="I46" s="68"/>
    </row>
    <row r="47" spans="1:9" x14ac:dyDescent="0.25">
      <c r="A47" s="81"/>
      <c r="B47" s="69"/>
      <c r="C47" s="68">
        <v>6</v>
      </c>
      <c r="D47" s="68">
        <v>0.25</v>
      </c>
      <c r="E47" s="68">
        <v>3</v>
      </c>
      <c r="F47" s="68"/>
      <c r="G47" s="106">
        <f t="shared" si="5"/>
        <v>4.5</v>
      </c>
      <c r="H47" s="70"/>
      <c r="I47" s="68"/>
    </row>
    <row r="48" spans="1:9" x14ac:dyDescent="0.25">
      <c r="A48" s="81"/>
      <c r="B48" s="69"/>
      <c r="C48" s="68">
        <v>1</v>
      </c>
      <c r="D48" s="68">
        <v>7.375</v>
      </c>
      <c r="E48" s="68">
        <v>3.25</v>
      </c>
      <c r="F48" s="68"/>
      <c r="G48" s="106">
        <f t="shared" si="5"/>
        <v>23.96875</v>
      </c>
      <c r="H48" s="70"/>
      <c r="I48" s="68"/>
    </row>
    <row r="49" spans="1:9" x14ac:dyDescent="0.25">
      <c r="A49" s="81"/>
      <c r="B49" s="69"/>
      <c r="C49" s="68">
        <v>4</v>
      </c>
      <c r="D49" s="68">
        <v>7.375</v>
      </c>
      <c r="E49" s="68">
        <v>0.125</v>
      </c>
      <c r="F49" s="68"/>
      <c r="G49" s="106">
        <f t="shared" si="5"/>
        <v>3.6875</v>
      </c>
      <c r="H49" s="70"/>
      <c r="I49" s="68"/>
    </row>
    <row r="50" spans="1:9" x14ac:dyDescent="0.25">
      <c r="A50" s="81"/>
      <c r="B50" s="69"/>
      <c r="C50" s="68">
        <v>6</v>
      </c>
      <c r="D50" s="68">
        <v>3.25</v>
      </c>
      <c r="E50" s="68">
        <v>0.125</v>
      </c>
      <c r="F50" s="68"/>
      <c r="G50" s="106">
        <f t="shared" si="5"/>
        <v>2.4375</v>
      </c>
      <c r="H50" s="70">
        <v>42.66</v>
      </c>
      <c r="I50" s="68" t="s">
        <v>75</v>
      </c>
    </row>
    <row r="51" spans="1:9" ht="204" x14ac:dyDescent="0.25">
      <c r="A51" s="81">
        <v>12</v>
      </c>
      <c r="B51" s="69" t="s">
        <v>181</v>
      </c>
      <c r="C51" s="68"/>
      <c r="D51" s="68"/>
      <c r="E51" s="68"/>
      <c r="F51" s="68"/>
      <c r="G51" s="68"/>
      <c r="H51" s="70"/>
      <c r="I51" s="68"/>
    </row>
    <row r="52" spans="1:9" x14ac:dyDescent="0.25">
      <c r="A52" s="81"/>
      <c r="B52" s="69"/>
      <c r="C52" s="68">
        <v>1</v>
      </c>
      <c r="D52" s="68">
        <v>7.375</v>
      </c>
      <c r="E52" s="68">
        <v>3.25</v>
      </c>
      <c r="F52" s="68"/>
      <c r="G52" s="106">
        <f>C52*D52*E52</f>
        <v>23.96875</v>
      </c>
      <c r="H52" s="70">
        <v>23.97</v>
      </c>
      <c r="I52" s="68" t="s">
        <v>75</v>
      </c>
    </row>
    <row r="53" spans="1:9" ht="240" x14ac:dyDescent="0.25">
      <c r="A53" s="81">
        <v>13</v>
      </c>
      <c r="B53" s="69" t="s">
        <v>182</v>
      </c>
      <c r="C53" s="68"/>
      <c r="D53" s="68"/>
      <c r="E53" s="68"/>
      <c r="F53" s="68"/>
      <c r="G53" s="68"/>
      <c r="H53" s="66">
        <v>0.753</v>
      </c>
      <c r="I53" s="68" t="s">
        <v>73</v>
      </c>
    </row>
    <row r="54" spans="1:9" ht="168" x14ac:dyDescent="0.25">
      <c r="A54" s="81">
        <v>14</v>
      </c>
      <c r="B54" s="69" t="s">
        <v>183</v>
      </c>
      <c r="C54" s="68"/>
      <c r="D54" s="68"/>
      <c r="E54" s="68"/>
      <c r="F54" s="68"/>
      <c r="G54" s="68"/>
      <c r="H54" s="70">
        <v>4.2</v>
      </c>
      <c r="I54" s="68" t="s">
        <v>75</v>
      </c>
    </row>
    <row r="55" spans="1:9" ht="108" x14ac:dyDescent="0.25">
      <c r="A55" s="81">
        <v>15</v>
      </c>
      <c r="B55" s="72" t="s">
        <v>184</v>
      </c>
      <c r="C55" s="108"/>
      <c r="D55" s="108"/>
      <c r="E55" s="108"/>
      <c r="F55" s="108"/>
      <c r="G55" s="108"/>
      <c r="H55" s="66">
        <v>4.726</v>
      </c>
      <c r="I55" s="68" t="s">
        <v>62</v>
      </c>
    </row>
    <row r="56" spans="1:9" ht="84" x14ac:dyDescent="0.25">
      <c r="A56" s="109">
        <v>16</v>
      </c>
      <c r="B56" s="73" t="s">
        <v>185</v>
      </c>
      <c r="C56" s="110"/>
      <c r="D56" s="110"/>
      <c r="E56" s="110"/>
      <c r="F56" s="110"/>
      <c r="G56" s="110"/>
      <c r="H56" s="74">
        <v>17.812999999999999</v>
      </c>
      <c r="I56" s="75" t="s">
        <v>62</v>
      </c>
    </row>
    <row r="57" spans="1:9" ht="39.75" customHeight="1" x14ac:dyDescent="0.25">
      <c r="A57" s="111">
        <v>17</v>
      </c>
      <c r="B57" s="100" t="s">
        <v>186</v>
      </c>
      <c r="C57" s="77"/>
      <c r="D57" s="77"/>
      <c r="E57" s="77"/>
      <c r="F57" s="77"/>
      <c r="G57" s="77"/>
      <c r="H57" s="76">
        <v>25.81</v>
      </c>
      <c r="I57" s="77" t="s">
        <v>75</v>
      </c>
    </row>
    <row r="58" spans="1:9" ht="144" x14ac:dyDescent="0.25">
      <c r="A58" s="112">
        <v>18</v>
      </c>
      <c r="B58" s="78" t="s">
        <v>187</v>
      </c>
      <c r="C58" s="80"/>
      <c r="D58" s="80"/>
      <c r="E58" s="80"/>
      <c r="F58" s="80"/>
      <c r="G58" s="80"/>
      <c r="H58" s="79"/>
      <c r="I58" s="80"/>
    </row>
    <row r="59" spans="1:9" x14ac:dyDescent="0.25">
      <c r="A59" s="112"/>
      <c r="B59" s="78"/>
      <c r="C59" s="58">
        <v>2</v>
      </c>
      <c r="D59" s="61">
        <v>7.375</v>
      </c>
      <c r="E59" s="60">
        <v>3.75</v>
      </c>
      <c r="F59" s="58"/>
      <c r="G59" s="60">
        <f>C59*D59*E59</f>
        <v>55.3125</v>
      </c>
      <c r="H59" s="70"/>
      <c r="I59" s="68"/>
    </row>
    <row r="60" spans="1:9" x14ac:dyDescent="0.25">
      <c r="A60" s="112"/>
      <c r="B60" s="78"/>
      <c r="C60" s="58">
        <v>2</v>
      </c>
      <c r="D60" s="61">
        <v>3.25</v>
      </c>
      <c r="E60" s="61">
        <v>3.75</v>
      </c>
      <c r="F60" s="58"/>
      <c r="G60" s="60">
        <f t="shared" ref="G60:G63" si="6">C60*D60*E60</f>
        <v>24.375</v>
      </c>
      <c r="H60" s="70"/>
      <c r="I60" s="68"/>
    </row>
    <row r="61" spans="1:9" x14ac:dyDescent="0.25">
      <c r="A61" s="112"/>
      <c r="B61" s="78"/>
      <c r="C61" s="58">
        <v>2</v>
      </c>
      <c r="D61" s="61">
        <v>7.375</v>
      </c>
      <c r="E61" s="61">
        <v>3</v>
      </c>
      <c r="F61" s="58"/>
      <c r="G61" s="60">
        <f t="shared" si="6"/>
        <v>44.25</v>
      </c>
      <c r="H61" s="70"/>
      <c r="I61" s="68"/>
    </row>
    <row r="62" spans="1:9" x14ac:dyDescent="0.25">
      <c r="A62" s="112"/>
      <c r="B62" s="78"/>
      <c r="C62" s="58">
        <v>2</v>
      </c>
      <c r="D62" s="61">
        <v>3.25</v>
      </c>
      <c r="E62" s="60">
        <v>3</v>
      </c>
      <c r="F62" s="58"/>
      <c r="G62" s="60">
        <f t="shared" si="6"/>
        <v>19.5</v>
      </c>
      <c r="H62" s="70"/>
      <c r="I62" s="68"/>
    </row>
    <row r="63" spans="1:9" x14ac:dyDescent="0.25">
      <c r="A63" s="112"/>
      <c r="B63" s="78"/>
      <c r="C63" s="58">
        <v>6</v>
      </c>
      <c r="D63" s="61">
        <v>1</v>
      </c>
      <c r="E63" s="61">
        <v>3</v>
      </c>
      <c r="F63" s="58"/>
      <c r="G63" s="60">
        <f t="shared" si="6"/>
        <v>18</v>
      </c>
      <c r="H63" s="70"/>
      <c r="I63" s="68"/>
    </row>
    <row r="64" spans="1:9" x14ac:dyDescent="0.25">
      <c r="A64" s="112"/>
      <c r="B64" s="78"/>
      <c r="C64" s="58">
        <v>10</v>
      </c>
      <c r="D64" s="61">
        <v>1.2</v>
      </c>
      <c r="E64" s="61">
        <v>3</v>
      </c>
      <c r="F64" s="58"/>
      <c r="G64" s="60">
        <f t="shared" ref="G64" si="7">C64*D64*E64</f>
        <v>36</v>
      </c>
      <c r="H64" s="70">
        <v>197.44</v>
      </c>
      <c r="I64" s="68" t="s">
        <v>75</v>
      </c>
    </row>
    <row r="65" spans="1:9" ht="108.75" customHeight="1" x14ac:dyDescent="0.25">
      <c r="A65" s="81">
        <v>19</v>
      </c>
      <c r="B65" s="69" t="s">
        <v>188</v>
      </c>
      <c r="C65" s="68"/>
      <c r="D65" s="68"/>
      <c r="E65" s="68"/>
      <c r="F65" s="68"/>
      <c r="G65" s="106"/>
      <c r="H65" s="70"/>
      <c r="I65" s="68"/>
    </row>
    <row r="66" spans="1:9" x14ac:dyDescent="0.25">
      <c r="A66" s="81"/>
      <c r="B66" s="69"/>
      <c r="C66" s="58">
        <v>1</v>
      </c>
      <c r="D66" s="61">
        <v>7.375</v>
      </c>
      <c r="E66" s="61">
        <v>3.5</v>
      </c>
      <c r="F66" s="58"/>
      <c r="G66" s="60">
        <f t="shared" ref="G66" si="8">C66*D66*E66</f>
        <v>25.8125</v>
      </c>
      <c r="H66" s="70">
        <v>25.81</v>
      </c>
      <c r="I66" s="68" t="s">
        <v>75</v>
      </c>
    </row>
    <row r="67" spans="1:9" ht="50.25" customHeight="1" x14ac:dyDescent="0.25">
      <c r="A67" s="81">
        <v>20</v>
      </c>
      <c r="B67" s="69" t="s">
        <v>189</v>
      </c>
      <c r="C67" s="68"/>
      <c r="D67" s="68"/>
      <c r="E67" s="68"/>
      <c r="F67" s="68"/>
      <c r="G67" s="68"/>
      <c r="H67" s="70">
        <v>9.68</v>
      </c>
      <c r="I67" s="68" t="s">
        <v>75</v>
      </c>
    </row>
    <row r="68" spans="1:9" ht="144" x14ac:dyDescent="0.25">
      <c r="A68" s="81">
        <v>21</v>
      </c>
      <c r="B68" s="69" t="s">
        <v>190</v>
      </c>
      <c r="C68" s="68"/>
      <c r="D68" s="68"/>
      <c r="E68" s="68"/>
      <c r="F68" s="68"/>
      <c r="G68" s="68"/>
      <c r="H68" s="70">
        <v>24.75</v>
      </c>
      <c r="I68" s="68" t="s">
        <v>73</v>
      </c>
    </row>
    <row r="69" spans="1:9" ht="144" x14ac:dyDescent="0.25">
      <c r="A69" s="81">
        <v>22</v>
      </c>
      <c r="B69" s="69" t="s">
        <v>191</v>
      </c>
      <c r="C69" s="68"/>
      <c r="D69" s="68"/>
      <c r="E69" s="68"/>
      <c r="F69" s="68"/>
      <c r="G69" s="68"/>
      <c r="H69" s="70">
        <v>7.875</v>
      </c>
      <c r="I69" s="68" t="s">
        <v>75</v>
      </c>
    </row>
    <row r="70" spans="1:9" ht="96" x14ac:dyDescent="0.25">
      <c r="A70" s="81">
        <v>23</v>
      </c>
      <c r="B70" s="69" t="s">
        <v>192</v>
      </c>
      <c r="C70" s="68"/>
      <c r="D70" s="68"/>
      <c r="E70" s="68"/>
      <c r="F70" s="68"/>
      <c r="G70" s="68"/>
      <c r="H70" s="70">
        <v>5</v>
      </c>
      <c r="I70" s="68" t="s">
        <v>3</v>
      </c>
    </row>
    <row r="71" spans="1:9" ht="72" x14ac:dyDescent="0.25">
      <c r="A71" s="81">
        <v>24</v>
      </c>
      <c r="B71" s="69" t="s">
        <v>193</v>
      </c>
      <c r="C71" s="68"/>
      <c r="D71" s="68"/>
      <c r="E71" s="68"/>
      <c r="F71" s="68"/>
      <c r="G71" s="68"/>
      <c r="H71" s="70">
        <v>15</v>
      </c>
      <c r="I71" s="68" t="s">
        <v>3</v>
      </c>
    </row>
    <row r="72" spans="1:9" ht="84" x14ac:dyDescent="0.25">
      <c r="A72" s="81">
        <v>25</v>
      </c>
      <c r="B72" s="69" t="s">
        <v>194</v>
      </c>
      <c r="C72" s="68"/>
      <c r="D72" s="68"/>
      <c r="E72" s="68"/>
      <c r="F72" s="68"/>
      <c r="G72" s="68"/>
      <c r="H72" s="70">
        <v>10</v>
      </c>
      <c r="I72" s="68" t="s">
        <v>3</v>
      </c>
    </row>
    <row r="73" spans="1:9" ht="60.75" customHeight="1" x14ac:dyDescent="0.25">
      <c r="A73" s="81">
        <v>26</v>
      </c>
      <c r="B73" s="69" t="s">
        <v>195</v>
      </c>
      <c r="C73" s="68"/>
      <c r="D73" s="68"/>
      <c r="E73" s="68"/>
      <c r="F73" s="68"/>
      <c r="G73" s="68"/>
      <c r="H73" s="70">
        <v>5</v>
      </c>
      <c r="I73" s="68" t="s">
        <v>3</v>
      </c>
    </row>
    <row r="74" spans="1:9" ht="156" x14ac:dyDescent="0.25">
      <c r="A74" s="81">
        <v>27</v>
      </c>
      <c r="B74" s="59" t="s">
        <v>196</v>
      </c>
      <c r="C74" s="58"/>
      <c r="D74" s="58"/>
      <c r="E74" s="58"/>
      <c r="F74" s="58"/>
      <c r="G74" s="58"/>
      <c r="H74" s="70">
        <v>8.25</v>
      </c>
      <c r="I74" s="68" t="s">
        <v>75</v>
      </c>
    </row>
    <row r="75" spans="1:9" ht="84" x14ac:dyDescent="0.25">
      <c r="A75" s="81">
        <v>28</v>
      </c>
      <c r="B75" s="69" t="s">
        <v>197</v>
      </c>
      <c r="C75" s="68"/>
      <c r="D75" s="68"/>
      <c r="E75" s="68"/>
      <c r="F75" s="68"/>
      <c r="G75" s="68"/>
      <c r="H75" s="70">
        <v>223.25</v>
      </c>
      <c r="I75" s="68" t="s">
        <v>75</v>
      </c>
    </row>
    <row r="76" spans="1:9" ht="144" x14ac:dyDescent="0.25">
      <c r="A76" s="81">
        <v>29</v>
      </c>
      <c r="B76" s="59" t="s">
        <v>198</v>
      </c>
      <c r="C76" s="58"/>
      <c r="D76" s="58"/>
      <c r="E76" s="58"/>
      <c r="F76" s="58"/>
      <c r="G76" s="58"/>
      <c r="H76" s="70">
        <v>44.93</v>
      </c>
      <c r="I76" s="68" t="s">
        <v>76</v>
      </c>
    </row>
    <row r="77" spans="1:9" ht="60" x14ac:dyDescent="0.25">
      <c r="A77" s="81">
        <v>30</v>
      </c>
      <c r="B77" s="59" t="s">
        <v>199</v>
      </c>
      <c r="C77" s="58"/>
      <c r="D77" s="58"/>
      <c r="E77" s="58"/>
      <c r="F77" s="58"/>
      <c r="G77" s="58"/>
      <c r="H77" s="70">
        <v>44.93</v>
      </c>
      <c r="I77" s="68" t="s">
        <v>76</v>
      </c>
    </row>
    <row r="78" spans="1:9" ht="156" x14ac:dyDescent="0.25">
      <c r="A78" s="81">
        <v>31</v>
      </c>
      <c r="B78" s="59" t="s">
        <v>200</v>
      </c>
      <c r="C78" s="58"/>
      <c r="D78" s="58"/>
      <c r="E78" s="58"/>
      <c r="F78" s="58"/>
      <c r="G78" s="58"/>
      <c r="H78" s="70">
        <v>136.69</v>
      </c>
      <c r="I78" s="68" t="s">
        <v>76</v>
      </c>
    </row>
    <row r="79" spans="1:9" ht="144" x14ac:dyDescent="0.25">
      <c r="A79" s="81">
        <v>32</v>
      </c>
      <c r="B79" s="59" t="s">
        <v>201</v>
      </c>
      <c r="C79" s="58"/>
      <c r="D79" s="58"/>
      <c r="E79" s="58"/>
      <c r="F79" s="58"/>
      <c r="G79" s="58"/>
      <c r="H79" s="70">
        <v>136.69</v>
      </c>
      <c r="I79" s="68" t="s">
        <v>76</v>
      </c>
    </row>
    <row r="80" spans="1:9" ht="50.25" customHeight="1" x14ac:dyDescent="0.25">
      <c r="A80" s="81">
        <v>33</v>
      </c>
      <c r="B80" s="69" t="s">
        <v>202</v>
      </c>
      <c r="C80" s="68"/>
      <c r="D80" s="68"/>
      <c r="E80" s="68"/>
      <c r="F80" s="68"/>
      <c r="G80" s="68"/>
      <c r="H80" s="70">
        <v>6.35</v>
      </c>
      <c r="I80" s="68" t="s">
        <v>75</v>
      </c>
    </row>
    <row r="81" spans="1:9" ht="132" x14ac:dyDescent="0.25">
      <c r="A81" s="81">
        <v>34</v>
      </c>
      <c r="B81" s="69" t="s">
        <v>33</v>
      </c>
      <c r="C81" s="68"/>
      <c r="D81" s="68"/>
      <c r="E81" s="68"/>
      <c r="F81" s="68"/>
      <c r="G81" s="68"/>
      <c r="H81" s="70">
        <v>6.35</v>
      </c>
      <c r="I81" s="68" t="s">
        <v>75</v>
      </c>
    </row>
    <row r="82" spans="1:9" ht="133.5" customHeight="1" x14ac:dyDescent="0.25">
      <c r="A82" s="81">
        <v>35</v>
      </c>
      <c r="B82" s="69" t="s">
        <v>203</v>
      </c>
      <c r="C82" s="68"/>
      <c r="D82" s="68"/>
      <c r="E82" s="68"/>
      <c r="F82" s="68"/>
      <c r="G82" s="68"/>
      <c r="H82" s="66">
        <v>0.51600000000000001</v>
      </c>
      <c r="I82" s="68" t="s">
        <v>83</v>
      </c>
    </row>
    <row r="83" spans="1:9" ht="72" x14ac:dyDescent="0.25">
      <c r="A83" s="81">
        <v>36</v>
      </c>
      <c r="B83" s="69" t="s">
        <v>34</v>
      </c>
      <c r="C83" s="68"/>
      <c r="D83" s="68"/>
      <c r="E83" s="68"/>
      <c r="F83" s="68"/>
      <c r="G83" s="68"/>
      <c r="H83" s="70">
        <v>5.16</v>
      </c>
      <c r="I83" s="68" t="s">
        <v>75</v>
      </c>
    </row>
    <row r="84" spans="1:9" ht="108" x14ac:dyDescent="0.25">
      <c r="A84" s="81">
        <v>37</v>
      </c>
      <c r="B84" s="69" t="s">
        <v>204</v>
      </c>
      <c r="C84" s="68"/>
      <c r="D84" s="68"/>
      <c r="E84" s="68"/>
      <c r="F84" s="68"/>
      <c r="G84" s="68"/>
      <c r="H84" s="70">
        <v>5.16</v>
      </c>
      <c r="I84" s="68" t="s">
        <v>75</v>
      </c>
    </row>
    <row r="85" spans="1:9" ht="327" customHeight="1" x14ac:dyDescent="0.25">
      <c r="A85" s="81">
        <v>38</v>
      </c>
      <c r="B85" s="69" t="s">
        <v>205</v>
      </c>
      <c r="C85" s="68"/>
      <c r="D85" s="68"/>
      <c r="E85" s="68"/>
      <c r="F85" s="68"/>
      <c r="G85" s="68"/>
      <c r="H85" s="70">
        <v>23.97</v>
      </c>
      <c r="I85" s="68" t="s">
        <v>75</v>
      </c>
    </row>
    <row r="86" spans="1:9" ht="192" customHeight="1" x14ac:dyDescent="0.25">
      <c r="A86" s="81">
        <v>39</v>
      </c>
      <c r="B86" s="69" t="s">
        <v>206</v>
      </c>
      <c r="C86" s="68"/>
      <c r="D86" s="68"/>
      <c r="E86" s="68"/>
      <c r="F86" s="68"/>
      <c r="G86" s="68"/>
      <c r="H86" s="70">
        <v>82.43</v>
      </c>
      <c r="I86" s="68" t="s">
        <v>75</v>
      </c>
    </row>
    <row r="87" spans="1:9" ht="169.5" customHeight="1" x14ac:dyDescent="0.25">
      <c r="A87" s="81">
        <v>40</v>
      </c>
      <c r="B87" s="69" t="s">
        <v>207</v>
      </c>
      <c r="C87" s="68"/>
      <c r="D87" s="68"/>
      <c r="E87" s="68"/>
      <c r="F87" s="68"/>
      <c r="G87" s="68"/>
      <c r="H87" s="70">
        <v>8.4</v>
      </c>
      <c r="I87" s="68" t="s">
        <v>73</v>
      </c>
    </row>
    <row r="88" spans="1:9" ht="33.75" customHeight="1" x14ac:dyDescent="0.25">
      <c r="A88" s="81">
        <v>41</v>
      </c>
      <c r="B88" s="69" t="s">
        <v>84</v>
      </c>
      <c r="C88" s="68"/>
      <c r="D88" s="68"/>
      <c r="E88" s="68"/>
      <c r="F88" s="68"/>
      <c r="G88" s="68"/>
      <c r="H88" s="70">
        <v>7.2</v>
      </c>
      <c r="I88" s="68" t="s">
        <v>73</v>
      </c>
    </row>
    <row r="89" spans="1:9" ht="36" customHeight="1" x14ac:dyDescent="0.25">
      <c r="A89" s="81">
        <v>42</v>
      </c>
      <c r="B89" s="69" t="s">
        <v>85</v>
      </c>
      <c r="C89" s="68"/>
      <c r="D89" s="68"/>
      <c r="E89" s="68"/>
      <c r="F89" s="68"/>
      <c r="G89" s="68"/>
      <c r="H89" s="70">
        <v>6.48</v>
      </c>
      <c r="I89" s="68" t="s">
        <v>73</v>
      </c>
    </row>
    <row r="90" spans="1:9" ht="66" customHeight="1" x14ac:dyDescent="0.25">
      <c r="A90" s="81">
        <v>43</v>
      </c>
      <c r="B90" s="69" t="s">
        <v>208</v>
      </c>
      <c r="C90" s="68"/>
      <c r="D90" s="68"/>
      <c r="E90" s="68"/>
      <c r="F90" s="68"/>
      <c r="G90" s="68"/>
      <c r="H90" s="70">
        <v>1.08</v>
      </c>
      <c r="I90" s="68" t="s">
        <v>75</v>
      </c>
    </row>
    <row r="91" spans="1:9" ht="66" customHeight="1" x14ac:dyDescent="0.25">
      <c r="A91" s="81">
        <v>44</v>
      </c>
      <c r="B91" s="69" t="s">
        <v>209</v>
      </c>
      <c r="C91" s="68"/>
      <c r="D91" s="68"/>
      <c r="E91" s="68"/>
      <c r="F91" s="68"/>
      <c r="G91" s="68"/>
      <c r="H91" s="70">
        <v>450</v>
      </c>
      <c r="I91" s="68" t="s">
        <v>3</v>
      </c>
    </row>
    <row r="92" spans="1:9" ht="93" customHeight="1" x14ac:dyDescent="0.25">
      <c r="A92" s="81">
        <v>45</v>
      </c>
      <c r="B92" s="69" t="s">
        <v>27</v>
      </c>
      <c r="C92" s="68"/>
      <c r="D92" s="68"/>
      <c r="E92" s="68"/>
      <c r="F92" s="68"/>
      <c r="G92" s="68"/>
      <c r="H92" s="70">
        <v>10</v>
      </c>
      <c r="I92" s="68" t="s">
        <v>3</v>
      </c>
    </row>
    <row r="93" spans="1:9" ht="43.5" customHeight="1" x14ac:dyDescent="0.25">
      <c r="A93" s="81">
        <v>46</v>
      </c>
      <c r="B93" s="69" t="s">
        <v>210</v>
      </c>
      <c r="C93" s="68"/>
      <c r="D93" s="68"/>
      <c r="E93" s="68"/>
      <c r="F93" s="68"/>
      <c r="G93" s="68"/>
      <c r="H93" s="70">
        <v>3</v>
      </c>
      <c r="I93" s="68" t="s">
        <v>3</v>
      </c>
    </row>
    <row r="94" spans="1:9" ht="42.75" customHeight="1" x14ac:dyDescent="0.25">
      <c r="A94" s="81">
        <v>47</v>
      </c>
      <c r="B94" s="69" t="s">
        <v>212</v>
      </c>
      <c r="C94" s="68"/>
      <c r="D94" s="68"/>
      <c r="E94" s="68"/>
      <c r="F94" s="68"/>
      <c r="G94" s="68"/>
      <c r="H94" s="70">
        <v>3</v>
      </c>
      <c r="I94" s="68" t="s">
        <v>3</v>
      </c>
    </row>
    <row r="95" spans="1:9" x14ac:dyDescent="0.25">
      <c r="A95" s="81"/>
      <c r="B95" s="101" t="s">
        <v>211</v>
      </c>
      <c r="C95" s="58"/>
      <c r="D95" s="58"/>
      <c r="E95" s="58"/>
      <c r="F95" s="58"/>
      <c r="G95" s="60"/>
      <c r="H95" s="70"/>
      <c r="I95" s="68"/>
    </row>
    <row r="96" spans="1:9" ht="72" x14ac:dyDescent="0.25">
      <c r="A96" s="81">
        <v>48</v>
      </c>
      <c r="B96" s="69" t="s">
        <v>213</v>
      </c>
      <c r="C96" s="68"/>
      <c r="D96" s="68"/>
      <c r="E96" s="68"/>
      <c r="F96" s="68"/>
      <c r="G96" s="68"/>
      <c r="H96" s="70">
        <v>5</v>
      </c>
      <c r="I96" s="68" t="s">
        <v>3</v>
      </c>
    </row>
    <row r="97" spans="1:9" ht="72" x14ac:dyDescent="0.25">
      <c r="A97" s="81">
        <f>A96+1</f>
        <v>49</v>
      </c>
      <c r="B97" s="69" t="s">
        <v>214</v>
      </c>
      <c r="C97" s="68"/>
      <c r="D97" s="68"/>
      <c r="E97" s="68"/>
      <c r="F97" s="68"/>
      <c r="G97" s="68"/>
      <c r="H97" s="70">
        <v>5</v>
      </c>
      <c r="I97" s="68" t="s">
        <v>3</v>
      </c>
    </row>
    <row r="98" spans="1:9" ht="84" x14ac:dyDescent="0.25">
      <c r="A98" s="81">
        <f t="shared" ref="A98:A141" si="9">A97+1</f>
        <v>50</v>
      </c>
      <c r="B98" s="69" t="s">
        <v>215</v>
      </c>
      <c r="C98" s="68"/>
      <c r="D98" s="68"/>
      <c r="E98" s="68"/>
      <c r="F98" s="68"/>
      <c r="G98" s="68"/>
      <c r="H98" s="70">
        <v>2</v>
      </c>
      <c r="I98" s="68" t="s">
        <v>3</v>
      </c>
    </row>
    <row r="99" spans="1:9" ht="84" x14ac:dyDescent="0.25">
      <c r="A99" s="81">
        <f t="shared" si="9"/>
        <v>51</v>
      </c>
      <c r="B99" s="59" t="s">
        <v>35</v>
      </c>
      <c r="C99" s="58"/>
      <c r="D99" s="58"/>
      <c r="E99" s="58"/>
      <c r="F99" s="58"/>
      <c r="G99" s="58"/>
      <c r="H99" s="70">
        <v>3</v>
      </c>
      <c r="I99" s="68" t="s">
        <v>3</v>
      </c>
    </row>
    <row r="100" spans="1:9" ht="72" x14ac:dyDescent="0.25">
      <c r="A100" s="81">
        <f t="shared" si="9"/>
        <v>52</v>
      </c>
      <c r="B100" s="69" t="s">
        <v>142</v>
      </c>
      <c r="C100" s="68"/>
      <c r="D100" s="68"/>
      <c r="E100" s="68"/>
      <c r="F100" s="68"/>
      <c r="G100" s="68"/>
      <c r="H100" s="70">
        <v>5</v>
      </c>
      <c r="I100" s="68" t="s">
        <v>51</v>
      </c>
    </row>
    <row r="101" spans="1:9" ht="60" x14ac:dyDescent="0.25">
      <c r="A101" s="81">
        <f t="shared" si="9"/>
        <v>53</v>
      </c>
      <c r="B101" s="69" t="s">
        <v>216</v>
      </c>
      <c r="C101" s="68"/>
      <c r="D101" s="68"/>
      <c r="E101" s="68"/>
      <c r="F101" s="68"/>
      <c r="G101" s="68"/>
      <c r="H101" s="70">
        <v>4</v>
      </c>
      <c r="I101" s="68" t="s">
        <v>3</v>
      </c>
    </row>
    <row r="102" spans="1:9" ht="48" x14ac:dyDescent="0.25">
      <c r="A102" s="81">
        <f t="shared" si="9"/>
        <v>54</v>
      </c>
      <c r="B102" s="69" t="s">
        <v>217</v>
      </c>
      <c r="C102" s="68"/>
      <c r="D102" s="68"/>
      <c r="E102" s="68"/>
      <c r="F102" s="68"/>
      <c r="G102" s="68"/>
      <c r="H102" s="70">
        <v>1</v>
      </c>
      <c r="I102" s="68" t="s">
        <v>3</v>
      </c>
    </row>
    <row r="103" spans="1:9" ht="108" x14ac:dyDescent="0.25">
      <c r="A103" s="81">
        <f t="shared" si="9"/>
        <v>55</v>
      </c>
      <c r="B103" s="69" t="s">
        <v>218</v>
      </c>
      <c r="C103" s="68"/>
      <c r="D103" s="68"/>
      <c r="E103" s="68"/>
      <c r="F103" s="68"/>
      <c r="G103" s="68"/>
      <c r="H103" s="70">
        <v>2</v>
      </c>
      <c r="I103" s="68" t="s">
        <v>3</v>
      </c>
    </row>
    <row r="104" spans="1:9" ht="36" x14ac:dyDescent="0.25">
      <c r="A104" s="81">
        <f t="shared" si="9"/>
        <v>56</v>
      </c>
      <c r="B104" s="59" t="s">
        <v>219</v>
      </c>
      <c r="C104" s="58"/>
      <c r="D104" s="58"/>
      <c r="E104" s="58"/>
      <c r="F104" s="58"/>
      <c r="G104" s="58"/>
      <c r="H104" s="70">
        <v>2</v>
      </c>
      <c r="I104" s="68" t="s">
        <v>3</v>
      </c>
    </row>
    <row r="105" spans="1:9" ht="68.25" customHeight="1" x14ac:dyDescent="0.25">
      <c r="A105" s="81">
        <f t="shared" si="9"/>
        <v>57</v>
      </c>
      <c r="B105" s="69" t="s">
        <v>220</v>
      </c>
      <c r="C105" s="68"/>
      <c r="D105" s="68"/>
      <c r="E105" s="68"/>
      <c r="F105" s="68"/>
      <c r="G105" s="68"/>
      <c r="H105" s="70">
        <v>5</v>
      </c>
      <c r="I105" s="68" t="s">
        <v>3</v>
      </c>
    </row>
    <row r="106" spans="1:9" ht="72" x14ac:dyDescent="0.25">
      <c r="A106" s="81">
        <f t="shared" si="9"/>
        <v>58</v>
      </c>
      <c r="B106" s="69" t="s">
        <v>221</v>
      </c>
      <c r="C106" s="68"/>
      <c r="D106" s="68"/>
      <c r="E106" s="68"/>
      <c r="F106" s="68"/>
      <c r="G106" s="68"/>
      <c r="H106" s="70">
        <v>2</v>
      </c>
      <c r="I106" s="68" t="s">
        <v>3</v>
      </c>
    </row>
    <row r="107" spans="1:9" ht="60" x14ac:dyDescent="0.25">
      <c r="A107" s="81">
        <f t="shared" si="9"/>
        <v>59</v>
      </c>
      <c r="B107" s="69" t="s">
        <v>222</v>
      </c>
      <c r="C107" s="68"/>
      <c r="D107" s="68"/>
      <c r="E107" s="68"/>
      <c r="F107" s="68"/>
      <c r="G107" s="68"/>
      <c r="H107" s="70">
        <v>5</v>
      </c>
      <c r="I107" s="68" t="s">
        <v>3</v>
      </c>
    </row>
    <row r="108" spans="1:9" ht="60" x14ac:dyDescent="0.25">
      <c r="A108" s="81">
        <f t="shared" si="9"/>
        <v>60</v>
      </c>
      <c r="B108" s="69" t="s">
        <v>223</v>
      </c>
      <c r="C108" s="68"/>
      <c r="D108" s="68"/>
      <c r="E108" s="68"/>
      <c r="F108" s="68"/>
      <c r="G108" s="68"/>
      <c r="H108" s="70">
        <v>7</v>
      </c>
      <c r="I108" s="68" t="s">
        <v>3</v>
      </c>
    </row>
    <row r="109" spans="1:9" ht="60" x14ac:dyDescent="0.25">
      <c r="A109" s="81">
        <f t="shared" si="9"/>
        <v>61</v>
      </c>
      <c r="B109" s="69" t="s">
        <v>224</v>
      </c>
      <c r="C109" s="68"/>
      <c r="D109" s="68"/>
      <c r="E109" s="68"/>
      <c r="F109" s="68"/>
      <c r="G109" s="68"/>
      <c r="H109" s="70">
        <v>5</v>
      </c>
      <c r="I109" s="68" t="s">
        <v>3</v>
      </c>
    </row>
    <row r="110" spans="1:9" ht="60" x14ac:dyDescent="0.25">
      <c r="A110" s="81">
        <f t="shared" si="9"/>
        <v>62</v>
      </c>
      <c r="B110" s="69" t="s">
        <v>225</v>
      </c>
      <c r="C110" s="68"/>
      <c r="D110" s="68"/>
      <c r="E110" s="68"/>
      <c r="F110" s="68"/>
      <c r="G110" s="68"/>
      <c r="H110" s="70">
        <v>5</v>
      </c>
      <c r="I110" s="68" t="s">
        <v>3</v>
      </c>
    </row>
    <row r="111" spans="1:9" ht="108" x14ac:dyDescent="0.25">
      <c r="A111" s="81">
        <f t="shared" si="9"/>
        <v>63</v>
      </c>
      <c r="B111" s="69" t="s">
        <v>226</v>
      </c>
      <c r="C111" s="68"/>
      <c r="D111" s="68"/>
      <c r="E111" s="68"/>
      <c r="F111" s="68"/>
      <c r="G111" s="68"/>
      <c r="H111" s="70">
        <v>2</v>
      </c>
      <c r="I111" s="68" t="s">
        <v>3</v>
      </c>
    </row>
    <row r="112" spans="1:9" ht="276" x14ac:dyDescent="0.25">
      <c r="A112" s="81">
        <f t="shared" si="9"/>
        <v>64</v>
      </c>
      <c r="B112" s="69" t="s">
        <v>227</v>
      </c>
      <c r="C112" s="68"/>
      <c r="D112" s="68"/>
      <c r="E112" s="68"/>
      <c r="F112" s="68"/>
      <c r="G112" s="68"/>
      <c r="H112" s="70">
        <v>25</v>
      </c>
      <c r="I112" s="68" t="s">
        <v>73</v>
      </c>
    </row>
    <row r="113" spans="1:9" ht="36" x14ac:dyDescent="0.25">
      <c r="A113" s="81">
        <f t="shared" si="9"/>
        <v>65</v>
      </c>
      <c r="B113" s="69" t="s">
        <v>228</v>
      </c>
      <c r="C113" s="68"/>
      <c r="D113" s="68"/>
      <c r="E113" s="68"/>
      <c r="F113" s="68"/>
      <c r="G113" s="68"/>
      <c r="H113" s="70">
        <v>10</v>
      </c>
      <c r="I113" s="68" t="s">
        <v>73</v>
      </c>
    </row>
    <row r="114" spans="1:9" ht="36" x14ac:dyDescent="0.25">
      <c r="A114" s="81">
        <f t="shared" si="9"/>
        <v>66</v>
      </c>
      <c r="B114" s="69" t="s">
        <v>229</v>
      </c>
      <c r="C114" s="68"/>
      <c r="D114" s="68"/>
      <c r="E114" s="68"/>
      <c r="F114" s="68"/>
      <c r="G114" s="68"/>
      <c r="H114" s="70">
        <v>10</v>
      </c>
      <c r="I114" s="68" t="s">
        <v>73</v>
      </c>
    </row>
    <row r="115" spans="1:9" ht="48" x14ac:dyDescent="0.25">
      <c r="A115" s="81">
        <f t="shared" si="9"/>
        <v>67</v>
      </c>
      <c r="B115" s="69" t="s">
        <v>230</v>
      </c>
      <c r="C115" s="68"/>
      <c r="D115" s="68"/>
      <c r="E115" s="68"/>
      <c r="F115" s="68"/>
      <c r="G115" s="68"/>
      <c r="H115" s="70">
        <v>2</v>
      </c>
      <c r="I115" s="68" t="s">
        <v>3</v>
      </c>
    </row>
    <row r="116" spans="1:9" ht="60" x14ac:dyDescent="0.25">
      <c r="A116" s="81">
        <f t="shared" si="9"/>
        <v>68</v>
      </c>
      <c r="B116" s="69" t="s">
        <v>231</v>
      </c>
      <c r="C116" s="68"/>
      <c r="D116" s="68"/>
      <c r="E116" s="68"/>
      <c r="F116" s="68"/>
      <c r="G116" s="68"/>
      <c r="H116" s="70">
        <v>2</v>
      </c>
      <c r="I116" s="68" t="s">
        <v>3</v>
      </c>
    </row>
    <row r="117" spans="1:9" ht="60" x14ac:dyDescent="0.25">
      <c r="A117" s="81">
        <f t="shared" si="9"/>
        <v>69</v>
      </c>
      <c r="B117" s="69" t="s">
        <v>232</v>
      </c>
      <c r="C117" s="68"/>
      <c r="D117" s="68"/>
      <c r="E117" s="68"/>
      <c r="F117" s="68"/>
      <c r="G117" s="68"/>
      <c r="H117" s="70">
        <v>2</v>
      </c>
      <c r="I117" s="68" t="s">
        <v>3</v>
      </c>
    </row>
    <row r="118" spans="1:9" ht="36" x14ac:dyDescent="0.25">
      <c r="A118" s="81">
        <f t="shared" si="9"/>
        <v>70</v>
      </c>
      <c r="B118" s="69" t="s">
        <v>233</v>
      </c>
      <c r="C118" s="68"/>
      <c r="D118" s="68"/>
      <c r="E118" s="68"/>
      <c r="F118" s="68"/>
      <c r="G118" s="68"/>
      <c r="H118" s="70">
        <v>4</v>
      </c>
      <c r="I118" s="68" t="s">
        <v>3</v>
      </c>
    </row>
    <row r="119" spans="1:9" ht="54.75" customHeight="1" x14ac:dyDescent="0.25">
      <c r="A119" s="81">
        <f t="shared" si="9"/>
        <v>71</v>
      </c>
      <c r="B119" s="69" t="s">
        <v>234</v>
      </c>
      <c r="C119" s="68"/>
      <c r="D119" s="68"/>
      <c r="E119" s="68"/>
      <c r="F119" s="68"/>
      <c r="G119" s="68"/>
      <c r="H119" s="70">
        <v>30</v>
      </c>
      <c r="I119" s="68" t="s">
        <v>73</v>
      </c>
    </row>
    <row r="120" spans="1:9" ht="24" x14ac:dyDescent="0.25">
      <c r="A120" s="81">
        <f t="shared" si="9"/>
        <v>72</v>
      </c>
      <c r="B120" s="59" t="s">
        <v>110</v>
      </c>
      <c r="C120" s="58"/>
      <c r="D120" s="58"/>
      <c r="E120" s="58"/>
      <c r="F120" s="58"/>
      <c r="G120" s="58"/>
      <c r="H120" s="70">
        <v>8</v>
      </c>
      <c r="I120" s="68" t="s">
        <v>3</v>
      </c>
    </row>
    <row r="121" spans="1:9" x14ac:dyDescent="0.25">
      <c r="A121" s="81">
        <f t="shared" si="9"/>
        <v>73</v>
      </c>
      <c r="B121" s="69" t="s">
        <v>86</v>
      </c>
      <c r="C121" s="68"/>
      <c r="D121" s="68"/>
      <c r="E121" s="68"/>
      <c r="F121" s="68"/>
      <c r="G121" s="68"/>
      <c r="H121" s="70">
        <v>12</v>
      </c>
      <c r="I121" s="68" t="s">
        <v>3</v>
      </c>
    </row>
    <row r="122" spans="1:9" x14ac:dyDescent="0.25">
      <c r="A122" s="81">
        <f t="shared" si="9"/>
        <v>74</v>
      </c>
      <c r="B122" s="69" t="s">
        <v>87</v>
      </c>
      <c r="C122" s="68"/>
      <c r="D122" s="68"/>
      <c r="E122" s="68"/>
      <c r="F122" s="68"/>
      <c r="G122" s="68"/>
      <c r="H122" s="70">
        <v>10</v>
      </c>
      <c r="I122" s="68" t="s">
        <v>3</v>
      </c>
    </row>
    <row r="123" spans="1:9" x14ac:dyDescent="0.25">
      <c r="A123" s="81">
        <f t="shared" si="9"/>
        <v>75</v>
      </c>
      <c r="B123" s="69" t="s">
        <v>88</v>
      </c>
      <c r="C123" s="68"/>
      <c r="D123" s="68"/>
      <c r="E123" s="68"/>
      <c r="F123" s="68"/>
      <c r="G123" s="68"/>
      <c r="H123" s="70">
        <v>10</v>
      </c>
      <c r="I123" s="68" t="s">
        <v>3</v>
      </c>
    </row>
    <row r="124" spans="1:9" x14ac:dyDescent="0.25">
      <c r="A124" s="81">
        <f t="shared" si="9"/>
        <v>76</v>
      </c>
      <c r="B124" s="69" t="s">
        <v>89</v>
      </c>
      <c r="C124" s="68"/>
      <c r="D124" s="68"/>
      <c r="E124" s="68"/>
      <c r="F124" s="68"/>
      <c r="G124" s="68"/>
      <c r="H124" s="70">
        <v>7</v>
      </c>
      <c r="I124" s="68" t="s">
        <v>3</v>
      </c>
    </row>
    <row r="125" spans="1:9" x14ac:dyDescent="0.25">
      <c r="A125" s="81">
        <f t="shared" si="9"/>
        <v>77</v>
      </c>
      <c r="B125" s="69" t="s">
        <v>90</v>
      </c>
      <c r="C125" s="68"/>
      <c r="D125" s="68"/>
      <c r="E125" s="68"/>
      <c r="F125" s="68"/>
      <c r="G125" s="68"/>
      <c r="H125" s="70">
        <v>30</v>
      </c>
      <c r="I125" s="68" t="s">
        <v>3</v>
      </c>
    </row>
    <row r="126" spans="1:9" ht="24" x14ac:dyDescent="0.25">
      <c r="A126" s="81">
        <f t="shared" si="9"/>
        <v>78</v>
      </c>
      <c r="B126" s="69" t="s">
        <v>91</v>
      </c>
      <c r="C126" s="68"/>
      <c r="D126" s="68"/>
      <c r="E126" s="68"/>
      <c r="F126" s="68"/>
      <c r="G126" s="68"/>
      <c r="H126" s="70">
        <v>4</v>
      </c>
      <c r="I126" s="68" t="s">
        <v>3</v>
      </c>
    </row>
    <row r="127" spans="1:9" ht="24" x14ac:dyDescent="0.25">
      <c r="A127" s="81">
        <f t="shared" si="9"/>
        <v>79</v>
      </c>
      <c r="B127" s="69" t="s">
        <v>92</v>
      </c>
      <c r="C127" s="68"/>
      <c r="D127" s="68"/>
      <c r="E127" s="68"/>
      <c r="F127" s="68"/>
      <c r="G127" s="68"/>
      <c r="H127" s="70">
        <v>7</v>
      </c>
      <c r="I127" s="68" t="s">
        <v>3</v>
      </c>
    </row>
    <row r="128" spans="1:9" x14ac:dyDescent="0.25">
      <c r="A128" s="81">
        <f t="shared" si="9"/>
        <v>80</v>
      </c>
      <c r="B128" s="69" t="s">
        <v>93</v>
      </c>
      <c r="C128" s="68"/>
      <c r="D128" s="68"/>
      <c r="E128" s="68"/>
      <c r="F128" s="68"/>
      <c r="G128" s="68"/>
      <c r="H128" s="70">
        <v>15</v>
      </c>
      <c r="I128" s="68" t="s">
        <v>3</v>
      </c>
    </row>
    <row r="129" spans="1:9" x14ac:dyDescent="0.25">
      <c r="A129" s="81">
        <f t="shared" si="9"/>
        <v>81</v>
      </c>
      <c r="B129" s="69" t="s">
        <v>94</v>
      </c>
      <c r="C129" s="68"/>
      <c r="D129" s="68"/>
      <c r="E129" s="68"/>
      <c r="F129" s="68"/>
      <c r="G129" s="68"/>
      <c r="H129" s="70">
        <v>1</v>
      </c>
      <c r="I129" s="68" t="s">
        <v>95</v>
      </c>
    </row>
    <row r="130" spans="1:9" x14ac:dyDescent="0.25">
      <c r="A130" s="81">
        <f t="shared" si="9"/>
        <v>82</v>
      </c>
      <c r="B130" s="69" t="s">
        <v>96</v>
      </c>
      <c r="C130" s="68"/>
      <c r="D130" s="68"/>
      <c r="E130" s="68"/>
      <c r="F130" s="68"/>
      <c r="G130" s="68"/>
      <c r="H130" s="70">
        <v>1</v>
      </c>
      <c r="I130" s="68" t="s">
        <v>97</v>
      </c>
    </row>
    <row r="131" spans="1:9" ht="84" x14ac:dyDescent="0.25">
      <c r="A131" s="81">
        <f t="shared" si="9"/>
        <v>83</v>
      </c>
      <c r="B131" s="69" t="s">
        <v>235</v>
      </c>
      <c r="C131" s="68"/>
      <c r="D131" s="68"/>
      <c r="E131" s="68"/>
      <c r="F131" s="68"/>
      <c r="G131" s="68"/>
      <c r="H131" s="70">
        <v>25</v>
      </c>
      <c r="I131" s="68" t="s">
        <v>73</v>
      </c>
    </row>
    <row r="132" spans="1:9" ht="156" x14ac:dyDescent="0.25">
      <c r="A132" s="81">
        <f t="shared" si="9"/>
        <v>84</v>
      </c>
      <c r="B132" s="69" t="s">
        <v>236</v>
      </c>
      <c r="C132" s="68"/>
      <c r="D132" s="68"/>
      <c r="E132" s="68"/>
      <c r="F132" s="68"/>
      <c r="G132" s="68"/>
      <c r="H132" s="70">
        <v>30</v>
      </c>
      <c r="I132" s="68" t="s">
        <v>73</v>
      </c>
    </row>
    <row r="133" spans="1:9" ht="24" x14ac:dyDescent="0.25">
      <c r="A133" s="81">
        <f t="shared" si="9"/>
        <v>85</v>
      </c>
      <c r="B133" s="69" t="s">
        <v>98</v>
      </c>
      <c r="C133" s="68"/>
      <c r="D133" s="68"/>
      <c r="E133" s="68"/>
      <c r="F133" s="68"/>
      <c r="G133" s="68"/>
      <c r="H133" s="70">
        <v>6</v>
      </c>
      <c r="I133" s="68" t="s">
        <v>73</v>
      </c>
    </row>
    <row r="134" spans="1:9" x14ac:dyDescent="0.25">
      <c r="A134" s="81">
        <f t="shared" si="9"/>
        <v>86</v>
      </c>
      <c r="B134" s="69" t="s">
        <v>99</v>
      </c>
      <c r="C134" s="68"/>
      <c r="D134" s="68"/>
      <c r="E134" s="68"/>
      <c r="F134" s="68"/>
      <c r="G134" s="68"/>
      <c r="H134" s="70">
        <v>2</v>
      </c>
      <c r="I134" s="68" t="s">
        <v>73</v>
      </c>
    </row>
    <row r="135" spans="1:9" ht="372" x14ac:dyDescent="0.25">
      <c r="A135" s="81">
        <f t="shared" si="9"/>
        <v>87</v>
      </c>
      <c r="B135" s="69" t="s">
        <v>237</v>
      </c>
      <c r="C135" s="58"/>
      <c r="D135" s="58"/>
      <c r="E135" s="58"/>
      <c r="F135" s="58"/>
      <c r="G135" s="58"/>
      <c r="H135" s="70">
        <v>5</v>
      </c>
      <c r="I135" s="68" t="s">
        <v>3</v>
      </c>
    </row>
    <row r="136" spans="1:9" ht="409.5" x14ac:dyDescent="0.25">
      <c r="A136" s="81">
        <f t="shared" si="9"/>
        <v>88</v>
      </c>
      <c r="B136" s="69" t="s">
        <v>238</v>
      </c>
      <c r="C136" s="68"/>
      <c r="D136" s="68"/>
      <c r="E136" s="68"/>
      <c r="F136" s="68"/>
      <c r="G136" s="68"/>
      <c r="H136" s="70">
        <v>1</v>
      </c>
      <c r="I136" s="68" t="s">
        <v>3</v>
      </c>
    </row>
    <row r="137" spans="1:9" ht="262.5" customHeight="1" x14ac:dyDescent="0.25">
      <c r="A137" s="81">
        <f t="shared" si="9"/>
        <v>89</v>
      </c>
      <c r="B137" s="69" t="s">
        <v>239</v>
      </c>
      <c r="C137" s="68"/>
      <c r="D137" s="68"/>
      <c r="E137" s="68"/>
      <c r="F137" s="68"/>
      <c r="G137" s="68"/>
      <c r="H137" s="70">
        <v>1</v>
      </c>
      <c r="I137" s="68" t="s">
        <v>3</v>
      </c>
    </row>
    <row r="138" spans="1:9" ht="99.75" customHeight="1" x14ac:dyDescent="0.25">
      <c r="A138" s="81">
        <f t="shared" si="9"/>
        <v>90</v>
      </c>
      <c r="B138" s="69" t="s">
        <v>167</v>
      </c>
      <c r="C138" s="58"/>
      <c r="D138" s="58"/>
      <c r="E138" s="58"/>
      <c r="F138" s="58"/>
      <c r="G138" s="58"/>
      <c r="H138" s="70">
        <v>2</v>
      </c>
      <c r="I138" s="68" t="s">
        <v>3</v>
      </c>
    </row>
    <row r="139" spans="1:9" ht="95.25" customHeight="1" x14ac:dyDescent="0.25">
      <c r="A139" s="81">
        <f t="shared" si="9"/>
        <v>91</v>
      </c>
      <c r="B139" s="69" t="s">
        <v>240</v>
      </c>
      <c r="C139" s="68"/>
      <c r="D139" s="68"/>
      <c r="E139" s="68"/>
      <c r="F139" s="68"/>
      <c r="G139" s="68"/>
      <c r="H139" s="70">
        <v>2</v>
      </c>
      <c r="I139" s="68" t="s">
        <v>3</v>
      </c>
    </row>
    <row r="140" spans="1:9" ht="35.25" customHeight="1" x14ac:dyDescent="0.25">
      <c r="A140" s="81">
        <f t="shared" si="9"/>
        <v>92</v>
      </c>
      <c r="B140" s="69" t="s">
        <v>241</v>
      </c>
      <c r="C140" s="68"/>
      <c r="D140" s="68"/>
      <c r="E140" s="68"/>
      <c r="F140" s="68"/>
      <c r="G140" s="68"/>
      <c r="H140" s="70">
        <v>7</v>
      </c>
      <c r="I140" s="68" t="s">
        <v>3</v>
      </c>
    </row>
    <row r="141" spans="1:9" ht="72" x14ac:dyDescent="0.25">
      <c r="A141" s="81">
        <f t="shared" si="9"/>
        <v>93</v>
      </c>
      <c r="B141" s="69" t="s">
        <v>242</v>
      </c>
      <c r="C141" s="68"/>
      <c r="D141" s="68"/>
      <c r="E141" s="68"/>
      <c r="F141" s="68"/>
      <c r="G141" s="68"/>
      <c r="H141" s="70">
        <v>2</v>
      </c>
      <c r="I141" s="68" t="s">
        <v>3</v>
      </c>
    </row>
    <row r="142" spans="1:9" x14ac:dyDescent="0.25">
      <c r="A142" s="104"/>
    </row>
    <row r="143" spans="1:9" x14ac:dyDescent="0.25">
      <c r="A143" s="104"/>
    </row>
    <row r="144" spans="1:9" x14ac:dyDescent="0.25">
      <c r="A144" s="104"/>
    </row>
    <row r="145" spans="1:1" x14ac:dyDescent="0.25">
      <c r="A145" s="104"/>
    </row>
    <row r="146" spans="1:1" x14ac:dyDescent="0.25">
      <c r="A146" s="104"/>
    </row>
    <row r="147" spans="1:1" x14ac:dyDescent="0.25">
      <c r="A147" s="104"/>
    </row>
    <row r="148" spans="1:1" ht="15" customHeight="1" x14ac:dyDescent="0.25">
      <c r="A148" s="104"/>
    </row>
    <row r="149" spans="1:1" x14ac:dyDescent="0.25">
      <c r="A149" s="104"/>
    </row>
    <row r="150" spans="1:1" ht="15" customHeight="1" x14ac:dyDescent="0.25">
      <c r="A150" s="104"/>
    </row>
    <row r="151" spans="1:1" x14ac:dyDescent="0.25">
      <c r="A151" s="104"/>
    </row>
  </sheetData>
  <mergeCells count="2">
    <mergeCell ref="A1:K1"/>
    <mergeCell ref="A2:K2"/>
  </mergeCells>
  <pageMargins left="0.47244094488188981" right="0" top="0.51181102362204722" bottom="0.11811023622047245" header="0.19685039370078741" footer="0.19685039370078741"/>
  <pageSetup scale="87" orientation="portrait" r:id="rId1"/>
  <rowBreaks count="2" manualBreakCount="2">
    <brk id="19" max="16383" man="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zoomScaleNormal="100" zoomScaleSheetLayoutView="100" workbookViewId="0">
      <selection sqref="A1:F1"/>
    </sheetView>
  </sheetViews>
  <sheetFormatPr defaultRowHeight="15" x14ac:dyDescent="0.25"/>
  <cols>
    <col min="1" max="1" width="6.28515625" customWidth="1"/>
    <col min="2" max="2" width="45.42578125" customWidth="1"/>
    <col min="6" max="6" width="12.140625" customWidth="1"/>
  </cols>
  <sheetData>
    <row r="1" spans="1:7" ht="63.75" customHeight="1" x14ac:dyDescent="0.25">
      <c r="A1" s="139" t="s">
        <v>244</v>
      </c>
      <c r="B1" s="140"/>
      <c r="C1" s="140"/>
      <c r="D1" s="140"/>
      <c r="E1" s="140"/>
      <c r="F1" s="141"/>
      <c r="G1" s="62"/>
    </row>
    <row r="2" spans="1:7" ht="42.75" customHeight="1" x14ac:dyDescent="0.25">
      <c r="A2" s="142" t="s">
        <v>68</v>
      </c>
      <c r="B2" s="143"/>
      <c r="C2" s="143"/>
      <c r="D2" s="143"/>
      <c r="E2" s="143"/>
      <c r="F2" s="144"/>
      <c r="G2" s="113"/>
    </row>
    <row r="3" spans="1:7" x14ac:dyDescent="0.25">
      <c r="A3" s="114" t="s">
        <v>0</v>
      </c>
      <c r="B3" s="65" t="s">
        <v>45</v>
      </c>
      <c r="C3" s="65" t="s">
        <v>46</v>
      </c>
      <c r="D3" s="65" t="s">
        <v>47</v>
      </c>
      <c r="E3" s="65" t="s">
        <v>37</v>
      </c>
      <c r="F3" s="115" t="s">
        <v>48</v>
      </c>
      <c r="G3" s="62"/>
    </row>
    <row r="4" spans="1:7" ht="152.25" customHeight="1" x14ac:dyDescent="0.25">
      <c r="A4" s="116">
        <v>1</v>
      </c>
      <c r="B4" s="59" t="s">
        <v>77</v>
      </c>
      <c r="C4" s="66">
        <v>8.9779999999999998</v>
      </c>
      <c r="D4" s="67">
        <v>119.27</v>
      </c>
      <c r="E4" s="68" t="s">
        <v>62</v>
      </c>
      <c r="F4" s="117">
        <f>C4*D4</f>
        <v>1070.8060599999999</v>
      </c>
      <c r="G4" s="63"/>
    </row>
    <row r="5" spans="1:7" ht="85.5" customHeight="1" x14ac:dyDescent="0.25">
      <c r="A5" s="116">
        <v>2</v>
      </c>
      <c r="B5" s="69" t="s">
        <v>100</v>
      </c>
      <c r="C5" s="70">
        <v>2.99</v>
      </c>
      <c r="D5" s="71">
        <v>77.540000000000006</v>
      </c>
      <c r="E5" s="68" t="s">
        <v>62</v>
      </c>
      <c r="F5" s="117">
        <f t="shared" ref="F5:F68" si="0">C5*D5</f>
        <v>231.84460000000004</v>
      </c>
      <c r="G5" s="63"/>
    </row>
    <row r="6" spans="1:7" ht="74.25" customHeight="1" x14ac:dyDescent="0.25">
      <c r="A6" s="116">
        <v>3</v>
      </c>
      <c r="B6" s="69" t="s">
        <v>101</v>
      </c>
      <c r="C6" s="66">
        <v>7.79</v>
      </c>
      <c r="D6" s="71">
        <v>572.54999999999995</v>
      </c>
      <c r="E6" s="68" t="s">
        <v>62</v>
      </c>
      <c r="F6" s="117">
        <f t="shared" si="0"/>
        <v>4460.1644999999999</v>
      </c>
      <c r="G6" s="63"/>
    </row>
    <row r="7" spans="1:7" ht="48" x14ac:dyDescent="0.25">
      <c r="A7" s="116">
        <v>4</v>
      </c>
      <c r="B7" s="59" t="s">
        <v>78</v>
      </c>
      <c r="C7" s="70">
        <v>37.869999999999997</v>
      </c>
      <c r="D7" s="71">
        <v>266</v>
      </c>
      <c r="E7" s="68" t="s">
        <v>75</v>
      </c>
      <c r="F7" s="117">
        <f t="shared" si="0"/>
        <v>10073.42</v>
      </c>
      <c r="G7" s="63"/>
    </row>
    <row r="8" spans="1:7" ht="84" x14ac:dyDescent="0.25">
      <c r="A8" s="116">
        <v>5</v>
      </c>
      <c r="B8" s="69" t="s">
        <v>102</v>
      </c>
      <c r="C8" s="66">
        <v>5.4329999999999998</v>
      </c>
      <c r="D8" s="71">
        <v>4846.4799999999996</v>
      </c>
      <c r="E8" s="68" t="s">
        <v>62</v>
      </c>
      <c r="F8" s="117">
        <f t="shared" si="0"/>
        <v>26330.925839999996</v>
      </c>
      <c r="G8" s="63"/>
    </row>
    <row r="9" spans="1:7" ht="60" x14ac:dyDescent="0.25">
      <c r="A9" s="116">
        <v>6</v>
      </c>
      <c r="B9" s="59" t="s">
        <v>79</v>
      </c>
      <c r="C9" s="66">
        <v>3.7869999999999999</v>
      </c>
      <c r="D9" s="71">
        <v>4105.5200000000004</v>
      </c>
      <c r="E9" s="68" t="s">
        <v>74</v>
      </c>
      <c r="F9" s="117">
        <f t="shared" si="0"/>
        <v>15547.604240000001</v>
      </c>
      <c r="G9" s="63"/>
    </row>
    <row r="10" spans="1:7" ht="180" x14ac:dyDescent="0.25">
      <c r="A10" s="116">
        <v>7</v>
      </c>
      <c r="B10" s="59" t="s">
        <v>80</v>
      </c>
      <c r="C10" s="70">
        <v>6.13</v>
      </c>
      <c r="D10" s="71">
        <v>169.16</v>
      </c>
      <c r="E10" s="68" t="s">
        <v>75</v>
      </c>
      <c r="F10" s="117">
        <f t="shared" si="0"/>
        <v>1036.9508000000001</v>
      </c>
      <c r="G10" s="63"/>
    </row>
    <row r="11" spans="1:7" ht="48" x14ac:dyDescent="0.25">
      <c r="A11" s="116">
        <v>8</v>
      </c>
      <c r="B11" s="59" t="s">
        <v>81</v>
      </c>
      <c r="C11" s="70">
        <v>27</v>
      </c>
      <c r="D11" s="71">
        <v>584.53</v>
      </c>
      <c r="E11" s="68" t="s">
        <v>75</v>
      </c>
      <c r="F11" s="117">
        <f t="shared" si="0"/>
        <v>15782.31</v>
      </c>
      <c r="G11" s="63"/>
    </row>
    <row r="12" spans="1:7" ht="48" x14ac:dyDescent="0.25">
      <c r="A12" s="116">
        <v>9</v>
      </c>
      <c r="B12" s="59" t="s">
        <v>82</v>
      </c>
      <c r="C12" s="70">
        <v>37.869999999999997</v>
      </c>
      <c r="D12" s="71">
        <v>24</v>
      </c>
      <c r="E12" s="68" t="s">
        <v>75</v>
      </c>
      <c r="F12" s="117">
        <f t="shared" si="0"/>
        <v>908.87999999999988</v>
      </c>
      <c r="G12" s="63"/>
    </row>
    <row r="13" spans="1:7" ht="120" x14ac:dyDescent="0.25">
      <c r="A13" s="116">
        <v>10</v>
      </c>
      <c r="B13" s="69" t="s">
        <v>103</v>
      </c>
      <c r="C13" s="70">
        <v>16.579999999999998</v>
      </c>
      <c r="D13" s="71">
        <v>205</v>
      </c>
      <c r="E13" s="68" t="s">
        <v>75</v>
      </c>
      <c r="F13" s="117">
        <f t="shared" si="0"/>
        <v>3398.8999999999996</v>
      </c>
      <c r="G13" s="63"/>
    </row>
    <row r="14" spans="1:7" ht="120" x14ac:dyDescent="0.25">
      <c r="A14" s="116">
        <v>11</v>
      </c>
      <c r="B14" s="69" t="s">
        <v>104</v>
      </c>
      <c r="C14" s="70">
        <v>42.66</v>
      </c>
      <c r="D14" s="71">
        <v>363</v>
      </c>
      <c r="E14" s="68" t="s">
        <v>75</v>
      </c>
      <c r="F14" s="117">
        <f t="shared" si="0"/>
        <v>15485.579999999998</v>
      </c>
      <c r="G14" s="63"/>
    </row>
    <row r="15" spans="1:7" ht="144" x14ac:dyDescent="0.25">
      <c r="A15" s="116">
        <v>12</v>
      </c>
      <c r="B15" s="69" t="s">
        <v>105</v>
      </c>
      <c r="C15" s="70">
        <v>23.97</v>
      </c>
      <c r="D15" s="71">
        <v>240.01</v>
      </c>
      <c r="E15" s="68" t="s">
        <v>75</v>
      </c>
      <c r="F15" s="117">
        <f t="shared" si="0"/>
        <v>5753.0396999999994</v>
      </c>
      <c r="G15" s="63"/>
    </row>
    <row r="16" spans="1:7" ht="162.75" customHeight="1" x14ac:dyDescent="0.25">
      <c r="A16" s="116">
        <v>13</v>
      </c>
      <c r="B16" s="69" t="s">
        <v>106</v>
      </c>
      <c r="C16" s="66">
        <v>0.753</v>
      </c>
      <c r="D16" s="71">
        <v>54439.07</v>
      </c>
      <c r="E16" s="68" t="s">
        <v>73</v>
      </c>
      <c r="F16" s="117">
        <f t="shared" si="0"/>
        <v>40992.619709999999</v>
      </c>
      <c r="G16" s="63"/>
    </row>
    <row r="17" spans="1:7" ht="120" x14ac:dyDescent="0.25">
      <c r="A17" s="116">
        <v>14</v>
      </c>
      <c r="B17" s="69" t="s">
        <v>107</v>
      </c>
      <c r="C17" s="70">
        <v>4.2</v>
      </c>
      <c r="D17" s="71">
        <v>4330</v>
      </c>
      <c r="E17" s="68" t="s">
        <v>75</v>
      </c>
      <c r="F17" s="117">
        <f t="shared" si="0"/>
        <v>18186</v>
      </c>
      <c r="G17" s="63"/>
    </row>
    <row r="18" spans="1:7" ht="48" x14ac:dyDescent="0.25">
      <c r="A18" s="116">
        <v>15</v>
      </c>
      <c r="B18" s="72" t="s">
        <v>108</v>
      </c>
      <c r="C18" s="66">
        <v>4.726</v>
      </c>
      <c r="D18" s="71">
        <v>4198.0600000000004</v>
      </c>
      <c r="E18" s="68" t="s">
        <v>62</v>
      </c>
      <c r="F18" s="117">
        <f t="shared" si="0"/>
        <v>19840.031560000003</v>
      </c>
      <c r="G18" s="63"/>
    </row>
    <row r="19" spans="1:7" ht="48" x14ac:dyDescent="0.25">
      <c r="A19" s="118">
        <v>16</v>
      </c>
      <c r="B19" s="73" t="s">
        <v>111</v>
      </c>
      <c r="C19" s="74">
        <v>17.812999999999999</v>
      </c>
      <c r="D19" s="71">
        <v>4421.0600000000004</v>
      </c>
      <c r="E19" s="75" t="s">
        <v>62</v>
      </c>
      <c r="F19" s="117">
        <f t="shared" si="0"/>
        <v>78752.341780000002</v>
      </c>
      <c r="G19" s="63"/>
    </row>
    <row r="20" spans="1:7" ht="36" x14ac:dyDescent="0.25">
      <c r="A20" s="111">
        <v>17</v>
      </c>
      <c r="B20" s="100" t="s">
        <v>112</v>
      </c>
      <c r="C20" s="76">
        <v>25.81</v>
      </c>
      <c r="D20" s="71">
        <v>21</v>
      </c>
      <c r="E20" s="77" t="s">
        <v>75</v>
      </c>
      <c r="F20" s="117">
        <f t="shared" si="0"/>
        <v>542.01</v>
      </c>
      <c r="G20" s="63"/>
    </row>
    <row r="21" spans="1:7" ht="120" x14ac:dyDescent="0.25">
      <c r="A21" s="119">
        <v>18</v>
      </c>
      <c r="B21" s="78" t="s">
        <v>113</v>
      </c>
      <c r="C21" s="79">
        <v>197.44</v>
      </c>
      <c r="D21" s="71">
        <v>132.55000000000001</v>
      </c>
      <c r="E21" s="80" t="s">
        <v>75</v>
      </c>
      <c r="F21" s="117">
        <f t="shared" si="0"/>
        <v>26170.672000000002</v>
      </c>
      <c r="G21" s="63"/>
    </row>
    <row r="22" spans="1:7" ht="120" x14ac:dyDescent="0.25">
      <c r="A22" s="116">
        <v>19</v>
      </c>
      <c r="B22" s="69" t="s">
        <v>114</v>
      </c>
      <c r="C22" s="70">
        <v>25.81</v>
      </c>
      <c r="D22" s="71">
        <v>119.55</v>
      </c>
      <c r="E22" s="68" t="s">
        <v>75</v>
      </c>
      <c r="F22" s="117">
        <f t="shared" si="0"/>
        <v>3085.5854999999997</v>
      </c>
      <c r="G22" s="63"/>
    </row>
    <row r="23" spans="1:7" s="3" customFormat="1" ht="36" x14ac:dyDescent="0.25">
      <c r="A23" s="116">
        <v>20</v>
      </c>
      <c r="B23" s="69" t="s">
        <v>115</v>
      </c>
      <c r="C23" s="70">
        <v>9.68</v>
      </c>
      <c r="D23" s="71">
        <v>32.76</v>
      </c>
      <c r="E23" s="68" t="s">
        <v>75</v>
      </c>
      <c r="F23" s="117">
        <f t="shared" si="0"/>
        <v>317.11679999999996</v>
      </c>
      <c r="G23" s="63"/>
    </row>
    <row r="24" spans="1:7" ht="108" x14ac:dyDescent="0.25">
      <c r="A24" s="116">
        <v>21</v>
      </c>
      <c r="B24" s="69" t="s">
        <v>116</v>
      </c>
      <c r="C24" s="70">
        <v>24.75</v>
      </c>
      <c r="D24" s="71">
        <v>497</v>
      </c>
      <c r="E24" s="68" t="s">
        <v>73</v>
      </c>
      <c r="F24" s="117">
        <f t="shared" si="0"/>
        <v>12300.75</v>
      </c>
      <c r="G24" s="63"/>
    </row>
    <row r="25" spans="1:7" ht="87" customHeight="1" x14ac:dyDescent="0.25">
      <c r="A25" s="116">
        <v>22</v>
      </c>
      <c r="B25" s="69" t="s">
        <v>117</v>
      </c>
      <c r="C25" s="70">
        <v>7.875</v>
      </c>
      <c r="D25" s="71">
        <v>2581</v>
      </c>
      <c r="E25" s="68" t="s">
        <v>75</v>
      </c>
      <c r="F25" s="117">
        <f t="shared" si="0"/>
        <v>20325.375</v>
      </c>
      <c r="G25" s="63"/>
    </row>
    <row r="26" spans="1:7" ht="72" x14ac:dyDescent="0.25">
      <c r="A26" s="116">
        <v>23</v>
      </c>
      <c r="B26" s="69" t="s">
        <v>118</v>
      </c>
      <c r="C26" s="70">
        <v>5</v>
      </c>
      <c r="D26" s="71">
        <v>84</v>
      </c>
      <c r="E26" s="68" t="s">
        <v>3</v>
      </c>
      <c r="F26" s="117">
        <f t="shared" si="0"/>
        <v>420</v>
      </c>
      <c r="G26" s="63"/>
    </row>
    <row r="27" spans="1:7" ht="48" x14ac:dyDescent="0.25">
      <c r="A27" s="116">
        <v>24</v>
      </c>
      <c r="B27" s="69" t="s">
        <v>119</v>
      </c>
      <c r="C27" s="70">
        <v>15</v>
      </c>
      <c r="D27" s="71">
        <v>66</v>
      </c>
      <c r="E27" s="68" t="s">
        <v>3</v>
      </c>
      <c r="F27" s="117">
        <f t="shared" si="0"/>
        <v>990</v>
      </c>
      <c r="G27" s="63"/>
    </row>
    <row r="28" spans="1:7" ht="59.25" customHeight="1" x14ac:dyDescent="0.25">
      <c r="A28" s="116">
        <v>25</v>
      </c>
      <c r="B28" s="69" t="s">
        <v>120</v>
      </c>
      <c r="C28" s="70">
        <v>10</v>
      </c>
      <c r="D28" s="71">
        <v>87</v>
      </c>
      <c r="E28" s="68" t="s">
        <v>3</v>
      </c>
      <c r="F28" s="117">
        <f t="shared" si="0"/>
        <v>870</v>
      </c>
      <c r="G28" s="63"/>
    </row>
    <row r="29" spans="1:7" ht="60" x14ac:dyDescent="0.25">
      <c r="A29" s="116">
        <v>26</v>
      </c>
      <c r="B29" s="69" t="s">
        <v>121</v>
      </c>
      <c r="C29" s="70">
        <v>5</v>
      </c>
      <c r="D29" s="71">
        <v>159</v>
      </c>
      <c r="E29" s="68" t="s">
        <v>3</v>
      </c>
      <c r="F29" s="117">
        <f t="shared" si="0"/>
        <v>795</v>
      </c>
      <c r="G29" s="63"/>
    </row>
    <row r="30" spans="1:7" ht="108" x14ac:dyDescent="0.25">
      <c r="A30" s="116">
        <v>27</v>
      </c>
      <c r="B30" s="59" t="s">
        <v>122</v>
      </c>
      <c r="C30" s="70">
        <v>8.25</v>
      </c>
      <c r="D30" s="71">
        <v>456</v>
      </c>
      <c r="E30" s="68" t="s">
        <v>75</v>
      </c>
      <c r="F30" s="117">
        <f t="shared" si="0"/>
        <v>3762</v>
      </c>
      <c r="G30" s="63"/>
    </row>
    <row r="31" spans="1:7" ht="48" x14ac:dyDescent="0.25">
      <c r="A31" s="116">
        <v>28</v>
      </c>
      <c r="B31" s="69" t="s">
        <v>123</v>
      </c>
      <c r="C31" s="70">
        <v>223.25</v>
      </c>
      <c r="D31" s="71">
        <v>122</v>
      </c>
      <c r="E31" s="68" t="s">
        <v>75</v>
      </c>
      <c r="F31" s="117">
        <f t="shared" si="0"/>
        <v>27236.5</v>
      </c>
      <c r="G31" s="63"/>
    </row>
    <row r="32" spans="1:7" ht="96" x14ac:dyDescent="0.25">
      <c r="A32" s="116">
        <v>29</v>
      </c>
      <c r="B32" s="59" t="s">
        <v>124</v>
      </c>
      <c r="C32" s="70">
        <v>44.93</v>
      </c>
      <c r="D32" s="71">
        <v>44.2</v>
      </c>
      <c r="E32" s="68" t="s">
        <v>76</v>
      </c>
      <c r="F32" s="117">
        <f t="shared" si="0"/>
        <v>1985.9060000000002</v>
      </c>
      <c r="G32" s="63"/>
    </row>
    <row r="33" spans="1:7" ht="36" x14ac:dyDescent="0.25">
      <c r="A33" s="116">
        <v>30</v>
      </c>
      <c r="B33" s="59" t="s">
        <v>125</v>
      </c>
      <c r="C33" s="70">
        <v>44.93</v>
      </c>
      <c r="D33" s="71">
        <v>49</v>
      </c>
      <c r="E33" s="68" t="s">
        <v>76</v>
      </c>
      <c r="F33" s="117">
        <f t="shared" si="0"/>
        <v>2201.5700000000002</v>
      </c>
      <c r="G33" s="63"/>
    </row>
    <row r="34" spans="1:7" ht="150.75" customHeight="1" x14ac:dyDescent="0.25">
      <c r="A34" s="116">
        <v>31</v>
      </c>
      <c r="B34" s="59" t="s">
        <v>126</v>
      </c>
      <c r="C34" s="70">
        <v>136.69</v>
      </c>
      <c r="D34" s="71">
        <v>45.1</v>
      </c>
      <c r="E34" s="68" t="s">
        <v>76</v>
      </c>
      <c r="F34" s="117">
        <f t="shared" si="0"/>
        <v>6164.7190000000001</v>
      </c>
      <c r="G34" s="63"/>
    </row>
    <row r="35" spans="1:7" ht="150.75" customHeight="1" x14ac:dyDescent="0.25">
      <c r="A35" s="116">
        <v>32</v>
      </c>
      <c r="B35" s="59" t="s">
        <v>127</v>
      </c>
      <c r="C35" s="70">
        <v>136.69</v>
      </c>
      <c r="D35" s="71">
        <v>67</v>
      </c>
      <c r="E35" s="68" t="s">
        <v>76</v>
      </c>
      <c r="F35" s="117">
        <f t="shared" si="0"/>
        <v>9158.23</v>
      </c>
      <c r="G35" s="63"/>
    </row>
    <row r="36" spans="1:7" ht="48.75" customHeight="1" x14ac:dyDescent="0.25">
      <c r="A36" s="116">
        <v>33</v>
      </c>
      <c r="B36" s="69" t="s">
        <v>128</v>
      </c>
      <c r="C36" s="70">
        <v>6.35</v>
      </c>
      <c r="D36" s="71">
        <v>38</v>
      </c>
      <c r="E36" s="68" t="s">
        <v>75</v>
      </c>
      <c r="F36" s="117">
        <f t="shared" si="0"/>
        <v>241.29999999999998</v>
      </c>
      <c r="G36" s="63"/>
    </row>
    <row r="37" spans="1:7" ht="132" x14ac:dyDescent="0.25">
      <c r="A37" s="116">
        <v>34</v>
      </c>
      <c r="B37" s="69" t="s">
        <v>129</v>
      </c>
      <c r="C37" s="70">
        <v>6.35</v>
      </c>
      <c r="D37" s="71">
        <v>81</v>
      </c>
      <c r="E37" s="68" t="s">
        <v>75</v>
      </c>
      <c r="F37" s="117">
        <f t="shared" si="0"/>
        <v>514.35</v>
      </c>
      <c r="G37" s="63"/>
    </row>
    <row r="38" spans="1:7" ht="84" x14ac:dyDescent="0.25">
      <c r="A38" s="116">
        <v>35</v>
      </c>
      <c r="B38" s="69" t="s">
        <v>130</v>
      </c>
      <c r="C38" s="66">
        <v>0.51600000000000001</v>
      </c>
      <c r="D38" s="71">
        <v>9888</v>
      </c>
      <c r="E38" s="68" t="s">
        <v>83</v>
      </c>
      <c r="F38" s="117">
        <f t="shared" si="0"/>
        <v>5102.2080000000005</v>
      </c>
      <c r="G38" s="63"/>
    </row>
    <row r="39" spans="1:7" ht="48" x14ac:dyDescent="0.25">
      <c r="A39" s="116">
        <v>36</v>
      </c>
      <c r="B39" s="69" t="s">
        <v>131</v>
      </c>
      <c r="C39" s="70">
        <v>5.16</v>
      </c>
      <c r="D39" s="71">
        <v>29</v>
      </c>
      <c r="E39" s="68" t="s">
        <v>75</v>
      </c>
      <c r="F39" s="117">
        <f t="shared" si="0"/>
        <v>149.64000000000001</v>
      </c>
      <c r="G39" s="63"/>
    </row>
    <row r="40" spans="1:7" ht="90" customHeight="1" x14ac:dyDescent="0.25">
      <c r="A40" s="116">
        <v>37</v>
      </c>
      <c r="B40" s="69" t="s">
        <v>132</v>
      </c>
      <c r="C40" s="70">
        <v>5.16</v>
      </c>
      <c r="D40" s="71">
        <v>79</v>
      </c>
      <c r="E40" s="68" t="s">
        <v>75</v>
      </c>
      <c r="F40" s="117">
        <f t="shared" si="0"/>
        <v>407.64</v>
      </c>
      <c r="G40" s="63"/>
    </row>
    <row r="41" spans="1:7" ht="324.75" customHeight="1" x14ac:dyDescent="0.25">
      <c r="A41" s="116">
        <v>38</v>
      </c>
      <c r="B41" s="69" t="s">
        <v>133</v>
      </c>
      <c r="C41" s="70">
        <v>23.97</v>
      </c>
      <c r="D41" s="71">
        <v>1679</v>
      </c>
      <c r="E41" s="68" t="s">
        <v>75</v>
      </c>
      <c r="F41" s="117">
        <f t="shared" si="0"/>
        <v>40245.629999999997</v>
      </c>
      <c r="G41" s="63"/>
    </row>
    <row r="42" spans="1:7" ht="144.75" customHeight="1" x14ac:dyDescent="0.25">
      <c r="A42" s="116">
        <v>39</v>
      </c>
      <c r="B42" s="69" t="s">
        <v>134</v>
      </c>
      <c r="C42" s="70">
        <v>82.43</v>
      </c>
      <c r="D42" s="71">
        <v>1029</v>
      </c>
      <c r="E42" s="68" t="s">
        <v>75</v>
      </c>
      <c r="F42" s="117">
        <f t="shared" si="0"/>
        <v>84820.47</v>
      </c>
      <c r="G42" s="63"/>
    </row>
    <row r="43" spans="1:7" ht="156" x14ac:dyDescent="0.25">
      <c r="A43" s="116">
        <v>40</v>
      </c>
      <c r="B43" s="69" t="s">
        <v>135</v>
      </c>
      <c r="C43" s="70">
        <v>8.4</v>
      </c>
      <c r="D43" s="71">
        <v>183</v>
      </c>
      <c r="E43" s="68" t="s">
        <v>73</v>
      </c>
      <c r="F43" s="117">
        <f t="shared" si="0"/>
        <v>1537.2</v>
      </c>
      <c r="G43" s="63"/>
    </row>
    <row r="44" spans="1:7" x14ac:dyDescent="0.25">
      <c r="A44" s="116">
        <v>41</v>
      </c>
      <c r="B44" s="69" t="s">
        <v>84</v>
      </c>
      <c r="C44" s="70">
        <v>7.2</v>
      </c>
      <c r="D44" s="71">
        <v>658</v>
      </c>
      <c r="E44" s="68" t="s">
        <v>73</v>
      </c>
      <c r="F44" s="117">
        <f t="shared" si="0"/>
        <v>4737.6000000000004</v>
      </c>
      <c r="G44" s="63"/>
    </row>
    <row r="45" spans="1:7" x14ac:dyDescent="0.25">
      <c r="A45" s="116">
        <v>42</v>
      </c>
      <c r="B45" s="69" t="s">
        <v>85</v>
      </c>
      <c r="C45" s="70">
        <v>6.48</v>
      </c>
      <c r="D45" s="71">
        <v>263</v>
      </c>
      <c r="E45" s="68" t="s">
        <v>73</v>
      </c>
      <c r="F45" s="117">
        <f t="shared" si="0"/>
        <v>1704.24</v>
      </c>
      <c r="G45" s="63"/>
    </row>
    <row r="46" spans="1:7" ht="50.25" customHeight="1" x14ac:dyDescent="0.25">
      <c r="A46" s="116">
        <v>43</v>
      </c>
      <c r="B46" s="69" t="s">
        <v>136</v>
      </c>
      <c r="C46" s="70">
        <v>1.08</v>
      </c>
      <c r="D46" s="71">
        <v>585</v>
      </c>
      <c r="E46" s="68" t="s">
        <v>75</v>
      </c>
      <c r="F46" s="117">
        <f t="shared" si="0"/>
        <v>631.80000000000007</v>
      </c>
      <c r="G46" s="63"/>
    </row>
    <row r="47" spans="1:7" ht="50.25" customHeight="1" x14ac:dyDescent="0.25">
      <c r="A47" s="116">
        <v>44</v>
      </c>
      <c r="B47" s="69" t="s">
        <v>137</v>
      </c>
      <c r="C47" s="70">
        <v>450</v>
      </c>
      <c r="D47" s="71">
        <v>12</v>
      </c>
      <c r="E47" s="68" t="s">
        <v>3</v>
      </c>
      <c r="F47" s="117">
        <f t="shared" si="0"/>
        <v>5400</v>
      </c>
      <c r="G47" s="63"/>
    </row>
    <row r="48" spans="1:7" ht="85.5" customHeight="1" x14ac:dyDescent="0.25">
      <c r="A48" s="116">
        <f>A47+1</f>
        <v>45</v>
      </c>
      <c r="B48" s="69" t="s">
        <v>27</v>
      </c>
      <c r="C48" s="82">
        <v>10</v>
      </c>
      <c r="D48" s="71">
        <v>162</v>
      </c>
      <c r="E48" s="83" t="s">
        <v>3</v>
      </c>
      <c r="F48" s="117">
        <f t="shared" si="0"/>
        <v>1620</v>
      </c>
      <c r="G48" s="63"/>
    </row>
    <row r="49" spans="1:7" ht="35.25" customHeight="1" x14ac:dyDescent="0.25">
      <c r="A49" s="116">
        <v>46</v>
      </c>
      <c r="B49" s="69" t="s">
        <v>138</v>
      </c>
      <c r="C49" s="82">
        <v>3</v>
      </c>
      <c r="D49" s="71">
        <v>187</v>
      </c>
      <c r="E49" s="83" t="s">
        <v>3</v>
      </c>
      <c r="F49" s="117">
        <f t="shared" si="0"/>
        <v>561</v>
      </c>
      <c r="G49" s="63"/>
    </row>
    <row r="50" spans="1:7" ht="36" customHeight="1" x14ac:dyDescent="0.25">
      <c r="A50" s="116">
        <v>47</v>
      </c>
      <c r="B50" s="59" t="s">
        <v>109</v>
      </c>
      <c r="C50" s="82">
        <v>3</v>
      </c>
      <c r="D50" s="71">
        <v>127</v>
      </c>
      <c r="E50" s="83" t="s">
        <v>3</v>
      </c>
      <c r="F50" s="117">
        <f t="shared" si="0"/>
        <v>381</v>
      </c>
      <c r="G50" s="63"/>
    </row>
    <row r="51" spans="1:7" x14ac:dyDescent="0.25">
      <c r="A51" s="116"/>
      <c r="B51" s="101" t="s">
        <v>2</v>
      </c>
      <c r="C51" s="82"/>
      <c r="D51" s="71"/>
      <c r="E51" s="83"/>
      <c r="F51" s="117">
        <f t="shared" si="0"/>
        <v>0</v>
      </c>
      <c r="G51" s="63"/>
    </row>
    <row r="52" spans="1:7" ht="60" x14ac:dyDescent="0.25">
      <c r="A52" s="116">
        <v>48</v>
      </c>
      <c r="B52" s="69" t="s">
        <v>139</v>
      </c>
      <c r="C52" s="70">
        <v>5</v>
      </c>
      <c r="D52" s="71">
        <v>3104</v>
      </c>
      <c r="E52" s="83" t="s">
        <v>3</v>
      </c>
      <c r="F52" s="117">
        <f t="shared" si="0"/>
        <v>15520</v>
      </c>
      <c r="G52" s="63"/>
    </row>
    <row r="53" spans="1:7" ht="72" x14ac:dyDescent="0.25">
      <c r="A53" s="116">
        <f>A52+1</f>
        <v>49</v>
      </c>
      <c r="B53" s="69" t="s">
        <v>140</v>
      </c>
      <c r="C53" s="70">
        <v>5</v>
      </c>
      <c r="D53" s="71">
        <v>380</v>
      </c>
      <c r="E53" s="83" t="s">
        <v>3</v>
      </c>
      <c r="F53" s="117">
        <f t="shared" si="0"/>
        <v>1900</v>
      </c>
      <c r="G53" s="63"/>
    </row>
    <row r="54" spans="1:7" ht="72" x14ac:dyDescent="0.25">
      <c r="A54" s="116">
        <f t="shared" ref="A54:A97" si="1">A53+1</f>
        <v>50</v>
      </c>
      <c r="B54" s="69" t="s">
        <v>141</v>
      </c>
      <c r="C54" s="70">
        <v>2</v>
      </c>
      <c r="D54" s="71">
        <v>945</v>
      </c>
      <c r="E54" s="83" t="s">
        <v>3</v>
      </c>
      <c r="F54" s="117">
        <f t="shared" si="0"/>
        <v>1890</v>
      </c>
      <c r="G54" s="63"/>
    </row>
    <row r="55" spans="1:7" ht="60" x14ac:dyDescent="0.25">
      <c r="A55" s="116">
        <f t="shared" si="1"/>
        <v>51</v>
      </c>
      <c r="B55" s="59" t="s">
        <v>28</v>
      </c>
      <c r="C55" s="70">
        <v>3</v>
      </c>
      <c r="D55" s="71">
        <v>881</v>
      </c>
      <c r="E55" s="83" t="s">
        <v>3</v>
      </c>
      <c r="F55" s="117">
        <f t="shared" si="0"/>
        <v>2643</v>
      </c>
      <c r="G55" s="63"/>
    </row>
    <row r="56" spans="1:7" ht="60" x14ac:dyDescent="0.25">
      <c r="A56" s="116">
        <f t="shared" si="1"/>
        <v>52</v>
      </c>
      <c r="B56" s="69" t="s">
        <v>142</v>
      </c>
      <c r="C56" s="70">
        <v>5</v>
      </c>
      <c r="D56" s="71">
        <v>1015</v>
      </c>
      <c r="E56" s="83" t="s">
        <v>51</v>
      </c>
      <c r="F56" s="117">
        <f t="shared" si="0"/>
        <v>5075</v>
      </c>
      <c r="G56" s="63"/>
    </row>
    <row r="57" spans="1:7" ht="60" x14ac:dyDescent="0.25">
      <c r="A57" s="116">
        <f t="shared" si="1"/>
        <v>53</v>
      </c>
      <c r="B57" s="69" t="s">
        <v>143</v>
      </c>
      <c r="C57" s="70">
        <v>4</v>
      </c>
      <c r="D57" s="71">
        <v>155</v>
      </c>
      <c r="E57" s="68" t="s">
        <v>3</v>
      </c>
      <c r="F57" s="117">
        <f t="shared" si="0"/>
        <v>620</v>
      </c>
      <c r="G57" s="63"/>
    </row>
    <row r="58" spans="1:7" ht="48" x14ac:dyDescent="0.25">
      <c r="A58" s="116">
        <f t="shared" si="1"/>
        <v>54</v>
      </c>
      <c r="B58" s="69" t="s">
        <v>145</v>
      </c>
      <c r="C58" s="70">
        <v>1</v>
      </c>
      <c r="D58" s="71">
        <v>414</v>
      </c>
      <c r="E58" s="83" t="s">
        <v>3</v>
      </c>
      <c r="F58" s="117">
        <f t="shared" si="0"/>
        <v>414</v>
      </c>
      <c r="G58" s="63"/>
    </row>
    <row r="59" spans="1:7" ht="96" x14ac:dyDescent="0.25">
      <c r="A59" s="116">
        <f t="shared" si="1"/>
        <v>55</v>
      </c>
      <c r="B59" s="69" t="s">
        <v>144</v>
      </c>
      <c r="C59" s="70">
        <v>2</v>
      </c>
      <c r="D59" s="71">
        <v>2208</v>
      </c>
      <c r="E59" s="68" t="s">
        <v>3</v>
      </c>
      <c r="F59" s="117">
        <f t="shared" si="0"/>
        <v>4416</v>
      </c>
      <c r="G59" s="63"/>
    </row>
    <row r="60" spans="1:7" ht="36" x14ac:dyDescent="0.25">
      <c r="A60" s="116">
        <f t="shared" si="1"/>
        <v>56</v>
      </c>
      <c r="B60" s="69" t="s">
        <v>146</v>
      </c>
      <c r="C60" s="70">
        <v>2</v>
      </c>
      <c r="D60" s="71">
        <v>1497</v>
      </c>
      <c r="E60" s="68" t="s">
        <v>3</v>
      </c>
      <c r="F60" s="117">
        <f t="shared" si="0"/>
        <v>2994</v>
      </c>
      <c r="G60" s="63"/>
    </row>
    <row r="61" spans="1:7" ht="60" x14ac:dyDescent="0.25">
      <c r="A61" s="116">
        <f t="shared" si="1"/>
        <v>57</v>
      </c>
      <c r="B61" s="69" t="s">
        <v>147</v>
      </c>
      <c r="C61" s="70">
        <v>5</v>
      </c>
      <c r="D61" s="71">
        <v>107</v>
      </c>
      <c r="E61" s="83" t="s">
        <v>3</v>
      </c>
      <c r="F61" s="117">
        <f t="shared" si="0"/>
        <v>535</v>
      </c>
      <c r="G61" s="63"/>
    </row>
    <row r="62" spans="1:7" ht="60" x14ac:dyDescent="0.25">
      <c r="A62" s="116">
        <f t="shared" si="1"/>
        <v>58</v>
      </c>
      <c r="B62" s="69" t="s">
        <v>148</v>
      </c>
      <c r="C62" s="70">
        <v>2</v>
      </c>
      <c r="D62" s="71">
        <v>91</v>
      </c>
      <c r="E62" s="83" t="s">
        <v>3</v>
      </c>
      <c r="F62" s="117">
        <f t="shared" si="0"/>
        <v>182</v>
      </c>
      <c r="G62" s="63"/>
    </row>
    <row r="63" spans="1:7" ht="48" x14ac:dyDescent="0.25">
      <c r="A63" s="116">
        <f t="shared" si="1"/>
        <v>59</v>
      </c>
      <c r="B63" s="69" t="s">
        <v>149</v>
      </c>
      <c r="C63" s="82">
        <v>5</v>
      </c>
      <c r="D63" s="71">
        <v>1251</v>
      </c>
      <c r="E63" s="83" t="s">
        <v>3</v>
      </c>
      <c r="F63" s="117">
        <f t="shared" si="0"/>
        <v>6255</v>
      </c>
      <c r="G63" s="63"/>
    </row>
    <row r="64" spans="1:7" ht="48" x14ac:dyDescent="0.25">
      <c r="A64" s="116">
        <f t="shared" si="1"/>
        <v>60</v>
      </c>
      <c r="B64" s="69" t="s">
        <v>150</v>
      </c>
      <c r="C64" s="82">
        <v>7</v>
      </c>
      <c r="D64" s="71">
        <v>539</v>
      </c>
      <c r="E64" s="83" t="s">
        <v>3</v>
      </c>
      <c r="F64" s="117">
        <f t="shared" si="0"/>
        <v>3773</v>
      </c>
      <c r="G64" s="63"/>
    </row>
    <row r="65" spans="1:7" ht="48" x14ac:dyDescent="0.25">
      <c r="A65" s="116">
        <f t="shared" si="1"/>
        <v>61</v>
      </c>
      <c r="B65" s="69" t="s">
        <v>151</v>
      </c>
      <c r="C65" s="70">
        <v>5</v>
      </c>
      <c r="D65" s="71">
        <v>493</v>
      </c>
      <c r="E65" s="83" t="s">
        <v>3</v>
      </c>
      <c r="F65" s="117">
        <f t="shared" si="0"/>
        <v>2465</v>
      </c>
      <c r="G65" s="63"/>
    </row>
    <row r="66" spans="1:7" ht="48" x14ac:dyDescent="0.25">
      <c r="A66" s="116">
        <f t="shared" si="1"/>
        <v>62</v>
      </c>
      <c r="B66" s="69" t="s">
        <v>152</v>
      </c>
      <c r="C66" s="70">
        <v>5</v>
      </c>
      <c r="D66" s="71">
        <v>815</v>
      </c>
      <c r="E66" s="68" t="s">
        <v>3</v>
      </c>
      <c r="F66" s="117">
        <f t="shared" si="0"/>
        <v>4075</v>
      </c>
      <c r="G66" s="63"/>
    </row>
    <row r="67" spans="1:7" ht="84" x14ac:dyDescent="0.25">
      <c r="A67" s="116">
        <f t="shared" si="1"/>
        <v>63</v>
      </c>
      <c r="B67" s="69" t="s">
        <v>153</v>
      </c>
      <c r="C67" s="70">
        <v>2</v>
      </c>
      <c r="D67" s="71">
        <v>555</v>
      </c>
      <c r="E67" s="68" t="s">
        <v>3</v>
      </c>
      <c r="F67" s="117">
        <f t="shared" si="0"/>
        <v>1110</v>
      </c>
      <c r="G67" s="63"/>
    </row>
    <row r="68" spans="1:7" ht="205.5" customHeight="1" x14ac:dyDescent="0.25">
      <c r="A68" s="116">
        <f t="shared" si="1"/>
        <v>64</v>
      </c>
      <c r="B68" s="69" t="s">
        <v>154</v>
      </c>
      <c r="C68" s="82">
        <v>25</v>
      </c>
      <c r="D68" s="71">
        <v>177</v>
      </c>
      <c r="E68" s="83" t="s">
        <v>73</v>
      </c>
      <c r="F68" s="117">
        <f t="shared" si="0"/>
        <v>4425</v>
      </c>
      <c r="G68" s="63"/>
    </row>
    <row r="69" spans="1:7" ht="24" x14ac:dyDescent="0.25">
      <c r="A69" s="116">
        <f t="shared" si="1"/>
        <v>65</v>
      </c>
      <c r="B69" s="69" t="s">
        <v>155</v>
      </c>
      <c r="C69" s="82">
        <v>10</v>
      </c>
      <c r="D69" s="71">
        <v>101</v>
      </c>
      <c r="E69" s="83" t="s">
        <v>73</v>
      </c>
      <c r="F69" s="117">
        <f t="shared" ref="F69:F97" si="2">C69*D69</f>
        <v>1010</v>
      </c>
      <c r="G69" s="63"/>
    </row>
    <row r="70" spans="1:7" ht="24" x14ac:dyDescent="0.25">
      <c r="A70" s="116">
        <f t="shared" si="1"/>
        <v>66</v>
      </c>
      <c r="B70" s="69" t="s">
        <v>156</v>
      </c>
      <c r="C70" s="82">
        <v>10</v>
      </c>
      <c r="D70" s="71">
        <v>137</v>
      </c>
      <c r="E70" s="83" t="s">
        <v>73</v>
      </c>
      <c r="F70" s="117">
        <f t="shared" si="2"/>
        <v>1370</v>
      </c>
      <c r="G70" s="63"/>
    </row>
    <row r="71" spans="1:7" ht="48" x14ac:dyDescent="0.25">
      <c r="A71" s="116">
        <f t="shared" si="1"/>
        <v>67</v>
      </c>
      <c r="B71" s="69" t="s">
        <v>157</v>
      </c>
      <c r="C71" s="82">
        <v>2</v>
      </c>
      <c r="D71" s="71">
        <v>778</v>
      </c>
      <c r="E71" s="68" t="s">
        <v>3</v>
      </c>
      <c r="F71" s="117">
        <f t="shared" si="2"/>
        <v>1556</v>
      </c>
      <c r="G71" s="63"/>
    </row>
    <row r="72" spans="1:7" ht="48" x14ac:dyDescent="0.25">
      <c r="A72" s="116">
        <f t="shared" si="1"/>
        <v>68</v>
      </c>
      <c r="B72" s="69" t="s">
        <v>158</v>
      </c>
      <c r="C72" s="70">
        <v>2</v>
      </c>
      <c r="D72" s="71">
        <v>5128</v>
      </c>
      <c r="E72" s="83" t="s">
        <v>3</v>
      </c>
      <c r="F72" s="117">
        <f t="shared" si="2"/>
        <v>10256</v>
      </c>
      <c r="G72" s="63"/>
    </row>
    <row r="73" spans="1:7" ht="48" x14ac:dyDescent="0.25">
      <c r="A73" s="116">
        <f t="shared" si="1"/>
        <v>69</v>
      </c>
      <c r="B73" s="69" t="s">
        <v>159</v>
      </c>
      <c r="C73" s="70">
        <v>2</v>
      </c>
      <c r="D73" s="71">
        <v>96</v>
      </c>
      <c r="E73" s="83" t="s">
        <v>3</v>
      </c>
      <c r="F73" s="117">
        <f t="shared" si="2"/>
        <v>192</v>
      </c>
      <c r="G73" s="63"/>
    </row>
    <row r="74" spans="1:7" ht="36" x14ac:dyDescent="0.25">
      <c r="A74" s="116">
        <f t="shared" si="1"/>
        <v>70</v>
      </c>
      <c r="B74" s="69" t="s">
        <v>160</v>
      </c>
      <c r="C74" s="70">
        <v>4</v>
      </c>
      <c r="D74" s="71">
        <v>19</v>
      </c>
      <c r="E74" s="68" t="s">
        <v>3</v>
      </c>
      <c r="F74" s="117">
        <f t="shared" si="2"/>
        <v>76</v>
      </c>
      <c r="G74" s="63"/>
    </row>
    <row r="75" spans="1:7" ht="48" x14ac:dyDescent="0.25">
      <c r="A75" s="116">
        <f t="shared" si="1"/>
        <v>71</v>
      </c>
      <c r="B75" s="69" t="s">
        <v>161</v>
      </c>
      <c r="C75" s="70">
        <v>30</v>
      </c>
      <c r="D75" s="71">
        <v>292</v>
      </c>
      <c r="E75" s="83" t="s">
        <v>73</v>
      </c>
      <c r="F75" s="117">
        <f t="shared" si="2"/>
        <v>8760</v>
      </c>
      <c r="G75" s="63"/>
    </row>
    <row r="76" spans="1:7" ht="24" x14ac:dyDescent="0.25">
      <c r="A76" s="116">
        <f t="shared" si="1"/>
        <v>72</v>
      </c>
      <c r="B76" s="59" t="s">
        <v>110</v>
      </c>
      <c r="C76" s="70">
        <v>8</v>
      </c>
      <c r="D76" s="71">
        <v>85</v>
      </c>
      <c r="E76" s="68" t="s">
        <v>3</v>
      </c>
      <c r="F76" s="117">
        <f t="shared" si="2"/>
        <v>680</v>
      </c>
      <c r="G76" s="63"/>
    </row>
    <row r="77" spans="1:7" x14ac:dyDescent="0.25">
      <c r="A77" s="116">
        <f t="shared" si="1"/>
        <v>73</v>
      </c>
      <c r="B77" s="69" t="s">
        <v>86</v>
      </c>
      <c r="C77" s="70">
        <v>12</v>
      </c>
      <c r="D77" s="71">
        <v>85</v>
      </c>
      <c r="E77" s="68" t="s">
        <v>3</v>
      </c>
      <c r="F77" s="117">
        <f t="shared" si="2"/>
        <v>1020</v>
      </c>
      <c r="G77" s="63"/>
    </row>
    <row r="78" spans="1:7" x14ac:dyDescent="0.25">
      <c r="A78" s="116">
        <f t="shared" si="1"/>
        <v>74</v>
      </c>
      <c r="B78" s="69" t="s">
        <v>87</v>
      </c>
      <c r="C78" s="70">
        <v>10</v>
      </c>
      <c r="D78" s="71">
        <v>195</v>
      </c>
      <c r="E78" s="68" t="s">
        <v>3</v>
      </c>
      <c r="F78" s="117">
        <f t="shared" si="2"/>
        <v>1950</v>
      </c>
      <c r="G78" s="63"/>
    </row>
    <row r="79" spans="1:7" x14ac:dyDescent="0.25">
      <c r="A79" s="116">
        <f t="shared" si="1"/>
        <v>75</v>
      </c>
      <c r="B79" s="69" t="s">
        <v>88</v>
      </c>
      <c r="C79" s="70">
        <v>10</v>
      </c>
      <c r="D79" s="71">
        <v>89</v>
      </c>
      <c r="E79" s="68" t="s">
        <v>3</v>
      </c>
      <c r="F79" s="117">
        <f t="shared" si="2"/>
        <v>890</v>
      </c>
      <c r="G79" s="63"/>
    </row>
    <row r="80" spans="1:7" x14ac:dyDescent="0.25">
      <c r="A80" s="116">
        <f t="shared" si="1"/>
        <v>76</v>
      </c>
      <c r="B80" s="69" t="s">
        <v>89</v>
      </c>
      <c r="C80" s="70">
        <v>7</v>
      </c>
      <c r="D80" s="71">
        <v>147</v>
      </c>
      <c r="E80" s="68" t="s">
        <v>3</v>
      </c>
      <c r="F80" s="117">
        <f t="shared" si="2"/>
        <v>1029</v>
      </c>
      <c r="G80" s="63"/>
    </row>
    <row r="81" spans="1:7" x14ac:dyDescent="0.25">
      <c r="A81" s="116">
        <f t="shared" si="1"/>
        <v>77</v>
      </c>
      <c r="B81" s="69" t="s">
        <v>90</v>
      </c>
      <c r="C81" s="70">
        <v>30</v>
      </c>
      <c r="D81" s="71">
        <v>21</v>
      </c>
      <c r="E81" s="68" t="s">
        <v>3</v>
      </c>
      <c r="F81" s="117">
        <f t="shared" si="2"/>
        <v>630</v>
      </c>
      <c r="G81" s="63"/>
    </row>
    <row r="82" spans="1:7" ht="24" x14ac:dyDescent="0.25">
      <c r="A82" s="116">
        <f t="shared" si="1"/>
        <v>78</v>
      </c>
      <c r="B82" s="69" t="s">
        <v>91</v>
      </c>
      <c r="C82" s="70">
        <v>4</v>
      </c>
      <c r="D82" s="71">
        <v>142</v>
      </c>
      <c r="E82" s="68" t="s">
        <v>3</v>
      </c>
      <c r="F82" s="117">
        <f t="shared" si="2"/>
        <v>568</v>
      </c>
      <c r="G82" s="63"/>
    </row>
    <row r="83" spans="1:7" x14ac:dyDescent="0.25">
      <c r="A83" s="116">
        <f t="shared" si="1"/>
        <v>79</v>
      </c>
      <c r="B83" s="69" t="s">
        <v>92</v>
      </c>
      <c r="C83" s="70">
        <v>7</v>
      </c>
      <c r="D83" s="71">
        <v>144</v>
      </c>
      <c r="E83" s="68" t="s">
        <v>3</v>
      </c>
      <c r="F83" s="117">
        <f t="shared" si="2"/>
        <v>1008</v>
      </c>
      <c r="G83" s="63"/>
    </row>
    <row r="84" spans="1:7" x14ac:dyDescent="0.25">
      <c r="A84" s="116">
        <f t="shared" si="1"/>
        <v>80</v>
      </c>
      <c r="B84" s="69" t="s">
        <v>93</v>
      </c>
      <c r="C84" s="70">
        <v>15</v>
      </c>
      <c r="D84" s="71">
        <v>17</v>
      </c>
      <c r="E84" s="68" t="s">
        <v>3</v>
      </c>
      <c r="F84" s="117">
        <f t="shared" si="2"/>
        <v>255</v>
      </c>
      <c r="G84" s="63"/>
    </row>
    <row r="85" spans="1:7" x14ac:dyDescent="0.25">
      <c r="A85" s="116">
        <f t="shared" si="1"/>
        <v>81</v>
      </c>
      <c r="B85" s="69" t="s">
        <v>94</v>
      </c>
      <c r="C85" s="70">
        <v>1</v>
      </c>
      <c r="D85" s="71">
        <v>187</v>
      </c>
      <c r="E85" s="84" t="s">
        <v>95</v>
      </c>
      <c r="F85" s="117">
        <f t="shared" si="2"/>
        <v>187</v>
      </c>
      <c r="G85" s="63"/>
    </row>
    <row r="86" spans="1:7" x14ac:dyDescent="0.25">
      <c r="A86" s="116">
        <f t="shared" si="1"/>
        <v>82</v>
      </c>
      <c r="B86" s="69" t="s">
        <v>96</v>
      </c>
      <c r="C86" s="70">
        <v>1</v>
      </c>
      <c r="D86" s="71">
        <v>103</v>
      </c>
      <c r="E86" s="84" t="s">
        <v>97</v>
      </c>
      <c r="F86" s="117">
        <f t="shared" si="2"/>
        <v>103</v>
      </c>
      <c r="G86" s="63"/>
    </row>
    <row r="87" spans="1:7" ht="72" x14ac:dyDescent="0.25">
      <c r="A87" s="116">
        <f t="shared" si="1"/>
        <v>83</v>
      </c>
      <c r="B87" s="69" t="s">
        <v>162</v>
      </c>
      <c r="C87" s="70">
        <v>25</v>
      </c>
      <c r="D87" s="71">
        <v>84</v>
      </c>
      <c r="E87" s="68" t="s">
        <v>73</v>
      </c>
      <c r="F87" s="117">
        <f t="shared" si="2"/>
        <v>2100</v>
      </c>
      <c r="G87" s="63"/>
    </row>
    <row r="88" spans="1:7" ht="120" x14ac:dyDescent="0.25">
      <c r="A88" s="116">
        <f t="shared" si="1"/>
        <v>84</v>
      </c>
      <c r="B88" s="69" t="s">
        <v>163</v>
      </c>
      <c r="C88" s="70">
        <v>30</v>
      </c>
      <c r="D88" s="71">
        <v>188</v>
      </c>
      <c r="E88" s="68" t="s">
        <v>73</v>
      </c>
      <c r="F88" s="117">
        <f t="shared" si="2"/>
        <v>5640</v>
      </c>
      <c r="G88" s="63"/>
    </row>
    <row r="89" spans="1:7" x14ac:dyDescent="0.25">
      <c r="A89" s="116">
        <f t="shared" si="1"/>
        <v>85</v>
      </c>
      <c r="B89" s="69" t="s">
        <v>98</v>
      </c>
      <c r="C89" s="70">
        <v>6</v>
      </c>
      <c r="D89" s="71">
        <v>95</v>
      </c>
      <c r="E89" s="68" t="s">
        <v>73</v>
      </c>
      <c r="F89" s="117">
        <f t="shared" si="2"/>
        <v>570</v>
      </c>
      <c r="G89" s="63"/>
    </row>
    <row r="90" spans="1:7" x14ac:dyDescent="0.25">
      <c r="A90" s="116">
        <f t="shared" si="1"/>
        <v>86</v>
      </c>
      <c r="B90" s="69" t="s">
        <v>99</v>
      </c>
      <c r="C90" s="70">
        <v>2</v>
      </c>
      <c r="D90" s="71">
        <v>78</v>
      </c>
      <c r="E90" s="68" t="s">
        <v>73</v>
      </c>
      <c r="F90" s="117">
        <f t="shared" si="2"/>
        <v>156</v>
      </c>
      <c r="G90" s="63"/>
    </row>
    <row r="91" spans="1:7" ht="276.75" customHeight="1" x14ac:dyDescent="0.25">
      <c r="A91" s="116">
        <f t="shared" si="1"/>
        <v>87</v>
      </c>
      <c r="B91" s="69" t="s">
        <v>164</v>
      </c>
      <c r="C91" s="70">
        <v>5</v>
      </c>
      <c r="D91" s="71">
        <v>6153</v>
      </c>
      <c r="E91" s="83" t="s">
        <v>3</v>
      </c>
      <c r="F91" s="117">
        <f t="shared" si="2"/>
        <v>30765</v>
      </c>
      <c r="G91" s="63"/>
    </row>
    <row r="92" spans="1:7" ht="341.25" customHeight="1" x14ac:dyDescent="0.25">
      <c r="A92" s="116">
        <f t="shared" si="1"/>
        <v>88</v>
      </c>
      <c r="B92" s="69" t="s">
        <v>165</v>
      </c>
      <c r="C92" s="70">
        <v>1</v>
      </c>
      <c r="D92" s="71">
        <v>42400</v>
      </c>
      <c r="E92" s="83" t="s">
        <v>3</v>
      </c>
      <c r="F92" s="117">
        <f t="shared" si="2"/>
        <v>42400</v>
      </c>
      <c r="G92" s="63"/>
    </row>
    <row r="93" spans="1:7" ht="260.25" customHeight="1" x14ac:dyDescent="0.25">
      <c r="A93" s="116">
        <f t="shared" si="1"/>
        <v>89</v>
      </c>
      <c r="B93" s="69" t="s">
        <v>166</v>
      </c>
      <c r="C93" s="70">
        <v>1</v>
      </c>
      <c r="D93" s="71">
        <v>13899</v>
      </c>
      <c r="E93" s="83" t="s">
        <v>3</v>
      </c>
      <c r="F93" s="117">
        <f t="shared" si="2"/>
        <v>13899</v>
      </c>
      <c r="G93" s="63"/>
    </row>
    <row r="94" spans="1:7" ht="65.25" customHeight="1" x14ac:dyDescent="0.25">
      <c r="A94" s="116">
        <f t="shared" si="1"/>
        <v>90</v>
      </c>
      <c r="B94" s="69" t="s">
        <v>167</v>
      </c>
      <c r="C94" s="82">
        <v>2</v>
      </c>
      <c r="D94" s="71">
        <v>430</v>
      </c>
      <c r="E94" s="83" t="s">
        <v>3</v>
      </c>
      <c r="F94" s="117">
        <f t="shared" si="2"/>
        <v>860</v>
      </c>
      <c r="G94" s="63"/>
    </row>
    <row r="95" spans="1:7" ht="66.75" customHeight="1" x14ac:dyDescent="0.25">
      <c r="A95" s="116">
        <f t="shared" si="1"/>
        <v>91</v>
      </c>
      <c r="B95" s="69" t="s">
        <v>168</v>
      </c>
      <c r="C95" s="70">
        <v>2</v>
      </c>
      <c r="D95" s="71">
        <v>484</v>
      </c>
      <c r="E95" s="68" t="s">
        <v>3</v>
      </c>
      <c r="F95" s="117">
        <f t="shared" si="2"/>
        <v>968</v>
      </c>
      <c r="G95" s="63"/>
    </row>
    <row r="96" spans="1:7" ht="43.5" customHeight="1" x14ac:dyDescent="0.25">
      <c r="A96" s="116">
        <f t="shared" si="1"/>
        <v>92</v>
      </c>
      <c r="B96" s="69" t="s">
        <v>169</v>
      </c>
      <c r="C96" s="70">
        <v>7</v>
      </c>
      <c r="D96" s="71">
        <v>58</v>
      </c>
      <c r="E96" s="68" t="s">
        <v>3</v>
      </c>
      <c r="F96" s="117">
        <f t="shared" si="2"/>
        <v>406</v>
      </c>
      <c r="G96" s="63"/>
    </row>
    <row r="97" spans="1:9" ht="66" customHeight="1" x14ac:dyDescent="0.25">
      <c r="A97" s="116">
        <f t="shared" si="1"/>
        <v>93</v>
      </c>
      <c r="B97" s="69" t="s">
        <v>170</v>
      </c>
      <c r="C97" s="70">
        <v>2</v>
      </c>
      <c r="D97" s="71">
        <v>341</v>
      </c>
      <c r="E97" s="68" t="s">
        <v>3</v>
      </c>
      <c r="F97" s="117">
        <f t="shared" si="2"/>
        <v>682</v>
      </c>
      <c r="G97" s="63"/>
      <c r="I97" s="1"/>
    </row>
    <row r="98" spans="1:9" x14ac:dyDescent="0.25">
      <c r="A98" s="120"/>
      <c r="B98" s="64"/>
      <c r="C98" s="85"/>
      <c r="D98" s="85"/>
      <c r="E98" s="86"/>
      <c r="F98" s="121">
        <f>SUM(F4:F97)</f>
        <v>710508.93108999997</v>
      </c>
      <c r="G98" s="62"/>
    </row>
    <row r="99" spans="1:9" x14ac:dyDescent="0.25">
      <c r="A99" s="120"/>
      <c r="B99" s="135" t="s">
        <v>69</v>
      </c>
      <c r="C99" s="137"/>
      <c r="D99" s="87">
        <v>0.18</v>
      </c>
      <c r="E99" s="88"/>
      <c r="F99" s="89">
        <f>F98*18%</f>
        <v>127891.60759619999</v>
      </c>
      <c r="G99" s="62"/>
    </row>
    <row r="100" spans="1:9" ht="15" customHeight="1" x14ac:dyDescent="0.25">
      <c r="A100" s="122"/>
      <c r="B100" s="135" t="s">
        <v>70</v>
      </c>
      <c r="C100" s="136"/>
      <c r="D100" s="90"/>
      <c r="E100" s="91"/>
      <c r="F100" s="92">
        <f>F98+F99</f>
        <v>838400.53868619993</v>
      </c>
      <c r="G100" s="113"/>
    </row>
    <row r="101" spans="1:9" ht="15" customHeight="1" x14ac:dyDescent="0.25">
      <c r="A101" s="122"/>
      <c r="B101" s="135" t="s">
        <v>30</v>
      </c>
      <c r="C101" s="138"/>
      <c r="D101" s="93">
        <v>0.01</v>
      </c>
      <c r="E101" s="94"/>
      <c r="F101" s="95">
        <f>F100*1%</f>
        <v>8384.0053868619998</v>
      </c>
      <c r="G101" s="62"/>
    </row>
    <row r="102" spans="1:9" ht="15" customHeight="1" x14ac:dyDescent="0.25">
      <c r="A102" s="122"/>
      <c r="B102" s="135" t="s">
        <v>31</v>
      </c>
      <c r="C102" s="136"/>
      <c r="D102" s="96"/>
      <c r="E102" s="97"/>
      <c r="F102" s="123">
        <f>F100+F101</f>
        <v>846784.5440730619</v>
      </c>
      <c r="G102" s="62"/>
    </row>
    <row r="103" spans="1:9" ht="15" customHeight="1" x14ac:dyDescent="0.25">
      <c r="A103" s="122"/>
      <c r="B103" s="135" t="s">
        <v>71</v>
      </c>
      <c r="C103" s="136"/>
      <c r="D103" s="137"/>
      <c r="E103" s="98"/>
      <c r="F103" s="124">
        <f>F100*3%</f>
        <v>25152.016160585998</v>
      </c>
      <c r="G103" s="62"/>
    </row>
    <row r="104" spans="1:9" ht="15" customHeight="1" x14ac:dyDescent="0.25">
      <c r="A104" s="122"/>
      <c r="B104" s="135" t="s">
        <v>4</v>
      </c>
      <c r="C104" s="136"/>
      <c r="D104" s="137"/>
      <c r="E104" s="99"/>
      <c r="F104" s="124">
        <f>F102+F103</f>
        <v>871936.56023364794</v>
      </c>
      <c r="G104" s="62"/>
    </row>
    <row r="105" spans="1:9" x14ac:dyDescent="0.25">
      <c r="A105" s="125"/>
      <c r="B105" s="132" t="s">
        <v>36</v>
      </c>
      <c r="C105" s="133"/>
      <c r="D105" s="134"/>
      <c r="E105" s="126"/>
      <c r="F105" s="121">
        <f>ROUND(F104,0)</f>
        <v>871937</v>
      </c>
      <c r="G105" s="62"/>
    </row>
    <row r="107" spans="1:9" x14ac:dyDescent="0.25">
      <c r="B107" s="131" t="s">
        <v>243</v>
      </c>
      <c r="C107" s="131"/>
      <c r="D107" s="131"/>
      <c r="E107" s="131"/>
      <c r="F107" s="131"/>
    </row>
  </sheetData>
  <mergeCells count="10">
    <mergeCell ref="B101:C101"/>
    <mergeCell ref="A1:F1"/>
    <mergeCell ref="B99:C99"/>
    <mergeCell ref="B100:C100"/>
    <mergeCell ref="A2:F2"/>
    <mergeCell ref="B107:F107"/>
    <mergeCell ref="B105:D105"/>
    <mergeCell ref="B102:C102"/>
    <mergeCell ref="B103:D103"/>
    <mergeCell ref="B104:D104"/>
  </mergeCells>
  <pageMargins left="0.70866141732283505" right="0.70866141732283505" top="0.74803149606299202" bottom="0.74803149606299202" header="0.31496062992126" footer="0.31496062992126"/>
  <pageSetup scale="77" orientation="portrait" r:id="rId1"/>
  <rowBreaks count="2" manualBreakCount="2">
    <brk id="10" max="5" man="1"/>
    <brk id="9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H8" sqref="H8"/>
    </sheetView>
  </sheetViews>
  <sheetFormatPr defaultRowHeight="15" x14ac:dyDescent="0.25"/>
  <cols>
    <col min="1" max="1" width="6.140625" customWidth="1"/>
    <col min="2" max="2" width="40.28515625" customWidth="1"/>
    <col min="6" max="6" width="11.28515625" customWidth="1"/>
    <col min="7" max="7" width="7.42578125" customWidth="1"/>
    <col min="8" max="8" width="8.140625" customWidth="1"/>
    <col min="9" max="9" width="9" customWidth="1"/>
    <col min="10" max="10" width="5.7109375" customWidth="1"/>
    <col min="11" max="11" width="5.42578125" customWidth="1"/>
    <col min="12" max="12" width="10.7109375" customWidth="1"/>
  </cols>
  <sheetData>
    <row r="1" spans="1:12" ht="32.25" customHeight="1" thickBot="1" x14ac:dyDescent="0.3">
      <c r="A1" s="146" t="s">
        <v>63</v>
      </c>
      <c r="B1" s="146"/>
      <c r="C1" s="146"/>
      <c r="D1" s="146"/>
      <c r="E1" s="146"/>
      <c r="F1" s="146"/>
      <c r="G1" s="37"/>
      <c r="H1" s="37"/>
      <c r="I1" s="37"/>
      <c r="J1" s="37"/>
      <c r="K1" s="37"/>
      <c r="L1" s="37"/>
    </row>
    <row r="2" spans="1:12" ht="18.75" customHeight="1" x14ac:dyDescent="0.25">
      <c r="A2" s="4" t="s">
        <v>0</v>
      </c>
      <c r="B2" s="5" t="s">
        <v>45</v>
      </c>
      <c r="C2" s="5" t="s">
        <v>46</v>
      </c>
      <c r="D2" s="5" t="s">
        <v>47</v>
      </c>
      <c r="E2" s="22" t="s">
        <v>37</v>
      </c>
      <c r="F2" s="32" t="s">
        <v>48</v>
      </c>
    </row>
    <row r="3" spans="1:12" ht="31.5" customHeight="1" x14ac:dyDescent="0.25">
      <c r="A3" s="6">
        <v>1</v>
      </c>
      <c r="B3" s="7" t="s">
        <v>5</v>
      </c>
      <c r="C3" s="6">
        <v>5</v>
      </c>
      <c r="D3" s="6">
        <v>350</v>
      </c>
      <c r="E3" s="23" t="s">
        <v>1</v>
      </c>
      <c r="F3" s="33">
        <v>1750</v>
      </c>
    </row>
    <row r="4" spans="1:12" ht="31.5" customHeight="1" x14ac:dyDescent="0.25">
      <c r="A4" s="6">
        <v>2</v>
      </c>
      <c r="B4" s="7" t="s">
        <v>40</v>
      </c>
      <c r="C4" s="8">
        <v>5</v>
      </c>
      <c r="D4" s="8">
        <v>3776</v>
      </c>
      <c r="E4" s="24" t="s">
        <v>29</v>
      </c>
      <c r="F4" s="33">
        <v>18880</v>
      </c>
    </row>
    <row r="5" spans="1:12" ht="34.15" customHeight="1" x14ac:dyDescent="0.25">
      <c r="A5" s="6">
        <v>3</v>
      </c>
      <c r="B5" s="9" t="s">
        <v>32</v>
      </c>
      <c r="C5" s="8">
        <v>5</v>
      </c>
      <c r="D5" s="8">
        <v>1000</v>
      </c>
      <c r="E5" s="23" t="s">
        <v>3</v>
      </c>
      <c r="F5" s="33">
        <v>5000</v>
      </c>
    </row>
    <row r="6" spans="1:12" ht="106.9" customHeight="1" x14ac:dyDescent="0.25">
      <c r="A6" s="6">
        <v>4</v>
      </c>
      <c r="B6" s="7" t="s">
        <v>42</v>
      </c>
      <c r="C6" s="8">
        <v>1</v>
      </c>
      <c r="D6" s="8">
        <v>5000</v>
      </c>
      <c r="E6" s="23" t="s">
        <v>29</v>
      </c>
      <c r="F6" s="33">
        <v>5000</v>
      </c>
    </row>
    <row r="7" spans="1:12" ht="21.75" customHeight="1" x14ac:dyDescent="0.25">
      <c r="A7" s="6">
        <v>5</v>
      </c>
      <c r="B7" s="7" t="s">
        <v>39</v>
      </c>
      <c r="C7" s="6">
        <v>1</v>
      </c>
      <c r="D7" s="6">
        <v>2071</v>
      </c>
      <c r="E7" s="23" t="s">
        <v>29</v>
      </c>
      <c r="F7" s="33">
        <v>2071</v>
      </c>
    </row>
    <row r="8" spans="1:12" ht="28.5" customHeight="1" x14ac:dyDescent="0.25">
      <c r="A8" s="10">
        <v>6</v>
      </c>
      <c r="B8" s="11" t="s">
        <v>6</v>
      </c>
      <c r="C8" s="12">
        <v>8</v>
      </c>
      <c r="D8" s="12">
        <v>216</v>
      </c>
      <c r="E8" s="25" t="s">
        <v>7</v>
      </c>
      <c r="F8" s="34">
        <v>1728</v>
      </c>
    </row>
    <row r="9" spans="1:12" ht="21" customHeight="1" x14ac:dyDescent="0.25">
      <c r="A9" s="10">
        <v>7</v>
      </c>
      <c r="B9" s="13" t="s">
        <v>8</v>
      </c>
      <c r="C9" s="14">
        <v>5</v>
      </c>
      <c r="D9" s="14">
        <v>210</v>
      </c>
      <c r="E9" s="26" t="s">
        <v>7</v>
      </c>
      <c r="F9" s="35">
        <v>1050</v>
      </c>
    </row>
    <row r="10" spans="1:12" ht="19.5" customHeight="1" x14ac:dyDescent="0.25">
      <c r="A10" s="10">
        <v>8</v>
      </c>
      <c r="B10" s="15" t="s">
        <v>49</v>
      </c>
      <c r="C10" s="14">
        <v>10</v>
      </c>
      <c r="D10" s="14">
        <v>50</v>
      </c>
      <c r="E10" s="26" t="s">
        <v>7</v>
      </c>
      <c r="F10" s="35">
        <f t="shared" ref="F10:F17" si="0">C10*D10</f>
        <v>500</v>
      </c>
    </row>
    <row r="11" spans="1:12" ht="27.6" customHeight="1" x14ac:dyDescent="0.25">
      <c r="A11" s="10">
        <v>9</v>
      </c>
      <c r="B11" s="15" t="s">
        <v>26</v>
      </c>
      <c r="C11" s="14">
        <v>5</v>
      </c>
      <c r="D11" s="14">
        <v>520</v>
      </c>
      <c r="E11" s="26" t="s">
        <v>7</v>
      </c>
      <c r="F11" s="35">
        <f t="shared" si="0"/>
        <v>2600</v>
      </c>
    </row>
    <row r="12" spans="1:12" ht="21.75" customHeight="1" x14ac:dyDescent="0.25">
      <c r="A12" s="10">
        <v>10</v>
      </c>
      <c r="B12" s="13" t="s">
        <v>9</v>
      </c>
      <c r="C12" s="14">
        <v>5</v>
      </c>
      <c r="D12" s="14">
        <v>300</v>
      </c>
      <c r="E12" s="26" t="s">
        <v>7</v>
      </c>
      <c r="F12" s="35">
        <f t="shared" si="0"/>
        <v>1500</v>
      </c>
    </row>
    <row r="13" spans="1:12" x14ac:dyDescent="0.25">
      <c r="A13" s="10">
        <v>11</v>
      </c>
      <c r="B13" s="13" t="s">
        <v>10</v>
      </c>
      <c r="C13" s="14">
        <v>5</v>
      </c>
      <c r="D13" s="14">
        <v>150</v>
      </c>
      <c r="E13" s="26" t="s">
        <v>7</v>
      </c>
      <c r="F13" s="35">
        <f t="shared" si="0"/>
        <v>750</v>
      </c>
    </row>
    <row r="14" spans="1:12" ht="18.600000000000001" customHeight="1" x14ac:dyDescent="0.25">
      <c r="A14" s="10">
        <v>12</v>
      </c>
      <c r="B14" s="13" t="s">
        <v>11</v>
      </c>
      <c r="C14" s="14">
        <v>5</v>
      </c>
      <c r="D14" s="14">
        <v>350</v>
      </c>
      <c r="E14" s="26" t="s">
        <v>7</v>
      </c>
      <c r="F14" s="35">
        <f t="shared" si="0"/>
        <v>1750</v>
      </c>
    </row>
    <row r="15" spans="1:12" ht="27" customHeight="1" x14ac:dyDescent="0.25">
      <c r="A15" s="10">
        <v>13</v>
      </c>
      <c r="B15" s="15" t="s">
        <v>50</v>
      </c>
      <c r="C15" s="14">
        <v>4</v>
      </c>
      <c r="D15" s="14">
        <v>200</v>
      </c>
      <c r="E15" s="26" t="s">
        <v>12</v>
      </c>
      <c r="F15" s="35">
        <f t="shared" si="0"/>
        <v>800</v>
      </c>
    </row>
    <row r="16" spans="1:12" ht="24" customHeight="1" x14ac:dyDescent="0.25">
      <c r="A16" s="10">
        <v>14</v>
      </c>
      <c r="B16" s="13" t="s">
        <v>13</v>
      </c>
      <c r="C16" s="14">
        <v>4</v>
      </c>
      <c r="D16" s="14">
        <v>145</v>
      </c>
      <c r="E16" s="26" t="s">
        <v>12</v>
      </c>
      <c r="F16" s="35">
        <f t="shared" si="0"/>
        <v>580</v>
      </c>
    </row>
    <row r="17" spans="1:9" ht="18.75" customHeight="1" x14ac:dyDescent="0.25">
      <c r="A17" s="10">
        <v>15</v>
      </c>
      <c r="B17" s="13" t="s">
        <v>14</v>
      </c>
      <c r="C17" s="14">
        <v>5</v>
      </c>
      <c r="D17" s="14">
        <v>120</v>
      </c>
      <c r="E17" s="26" t="s">
        <v>15</v>
      </c>
      <c r="F17" s="35">
        <f t="shared" si="0"/>
        <v>600</v>
      </c>
    </row>
    <row r="18" spans="1:9" ht="22.15" customHeight="1" x14ac:dyDescent="0.25">
      <c r="A18" s="10">
        <v>16</v>
      </c>
      <c r="B18" s="13" t="s">
        <v>16</v>
      </c>
      <c r="C18" s="16">
        <v>8</v>
      </c>
      <c r="D18" s="16">
        <v>140</v>
      </c>
      <c r="E18" s="27" t="s">
        <v>17</v>
      </c>
      <c r="F18" s="35">
        <v>1120</v>
      </c>
    </row>
    <row r="19" spans="1:9" ht="18.600000000000001" customHeight="1" x14ac:dyDescent="0.25">
      <c r="A19" s="10">
        <v>17</v>
      </c>
      <c r="B19" s="13" t="s">
        <v>18</v>
      </c>
      <c r="C19" s="14">
        <v>6</v>
      </c>
      <c r="D19" s="14">
        <v>80</v>
      </c>
      <c r="E19" s="26" t="s">
        <v>19</v>
      </c>
      <c r="F19" s="35">
        <v>480</v>
      </c>
    </row>
    <row r="20" spans="1:9" ht="28.9" customHeight="1" x14ac:dyDescent="0.25">
      <c r="A20" s="17">
        <v>18</v>
      </c>
      <c r="B20" s="18" t="s">
        <v>20</v>
      </c>
      <c r="C20" s="19">
        <v>6</v>
      </c>
      <c r="D20" s="19">
        <v>125</v>
      </c>
      <c r="E20" s="26" t="s">
        <v>7</v>
      </c>
      <c r="F20" s="35">
        <v>750</v>
      </c>
    </row>
    <row r="21" spans="1:9" ht="25.9" customHeight="1" x14ac:dyDescent="0.25">
      <c r="A21" s="6">
        <v>19</v>
      </c>
      <c r="B21" s="7" t="s">
        <v>21</v>
      </c>
      <c r="C21" s="8">
        <v>4</v>
      </c>
      <c r="D21" s="8">
        <v>170</v>
      </c>
      <c r="E21" s="28" t="s">
        <v>7</v>
      </c>
      <c r="F21" s="36">
        <v>680</v>
      </c>
    </row>
    <row r="22" spans="1:9" ht="25.9" customHeight="1" x14ac:dyDescent="0.25">
      <c r="A22" s="6">
        <v>20</v>
      </c>
      <c r="B22" s="7" t="s">
        <v>41</v>
      </c>
      <c r="C22" s="8">
        <v>1</v>
      </c>
      <c r="D22" s="8">
        <v>5000</v>
      </c>
      <c r="E22" s="29" t="s">
        <v>29</v>
      </c>
      <c r="F22" s="34">
        <v>5000</v>
      </c>
    </row>
    <row r="23" spans="1:9" ht="25.15" customHeight="1" x14ac:dyDescent="0.25">
      <c r="A23" s="6">
        <v>21</v>
      </c>
      <c r="B23" s="7" t="s">
        <v>43</v>
      </c>
      <c r="C23" s="8">
        <v>1</v>
      </c>
      <c r="D23" s="8">
        <v>4000</v>
      </c>
      <c r="E23" s="30" t="s">
        <v>29</v>
      </c>
      <c r="F23" s="33">
        <v>4000</v>
      </c>
    </row>
    <row r="24" spans="1:9" ht="28.15" customHeight="1" x14ac:dyDescent="0.25">
      <c r="A24" s="10">
        <v>22</v>
      </c>
      <c r="B24" s="20" t="s">
        <v>22</v>
      </c>
      <c r="C24" s="21">
        <v>3</v>
      </c>
      <c r="D24" s="21">
        <v>200</v>
      </c>
      <c r="E24" s="31" t="s">
        <v>1</v>
      </c>
      <c r="F24" s="33">
        <v>600</v>
      </c>
    </row>
    <row r="25" spans="1:9" ht="42" customHeight="1" x14ac:dyDescent="0.25">
      <c r="A25" s="10">
        <v>23</v>
      </c>
      <c r="B25" s="51" t="s">
        <v>44</v>
      </c>
      <c r="C25" s="21">
        <v>1</v>
      </c>
      <c r="D25" s="21">
        <v>1000</v>
      </c>
      <c r="E25" s="31" t="s">
        <v>29</v>
      </c>
      <c r="F25" s="52">
        <v>1000</v>
      </c>
    </row>
    <row r="26" spans="1:9" x14ac:dyDescent="0.25">
      <c r="A26" s="47"/>
      <c r="B26" s="48"/>
      <c r="C26" s="49"/>
      <c r="D26" s="50" t="s">
        <v>25</v>
      </c>
      <c r="E26" s="55" t="s">
        <v>23</v>
      </c>
      <c r="F26" s="56">
        <f>SUM(F3:F25)</f>
        <v>58189</v>
      </c>
      <c r="I26" s="2"/>
    </row>
    <row r="27" spans="1:9" ht="15" customHeight="1" x14ac:dyDescent="0.25">
      <c r="A27" s="40"/>
      <c r="B27" s="45" t="s">
        <v>66</v>
      </c>
      <c r="C27" s="57">
        <v>0.01</v>
      </c>
      <c r="D27" s="43"/>
      <c r="E27" s="44"/>
      <c r="F27" s="44">
        <v>582</v>
      </c>
      <c r="G27" s="38"/>
    </row>
    <row r="28" spans="1:9" ht="15" customHeight="1" x14ac:dyDescent="0.25">
      <c r="A28" s="40"/>
      <c r="B28" s="45" t="s">
        <v>67</v>
      </c>
      <c r="C28" s="45"/>
      <c r="D28" s="41"/>
      <c r="E28" s="46"/>
      <c r="F28" s="46">
        <f>SUM(F26:F27)</f>
        <v>58771</v>
      </c>
      <c r="G28" s="38"/>
    </row>
    <row r="29" spans="1:9" ht="15" customHeight="1" x14ac:dyDescent="0.25">
      <c r="A29" s="40"/>
      <c r="B29" s="45" t="s">
        <v>64</v>
      </c>
      <c r="C29" s="42"/>
      <c r="D29" s="41"/>
      <c r="E29" s="44"/>
      <c r="F29" s="44">
        <v>1763</v>
      </c>
      <c r="G29" s="38"/>
    </row>
    <row r="30" spans="1:9" ht="15" customHeight="1" x14ac:dyDescent="0.25">
      <c r="A30" s="40"/>
      <c r="B30" s="45"/>
      <c r="C30" s="145" t="s">
        <v>65</v>
      </c>
      <c r="D30" s="145"/>
      <c r="E30" s="54" t="s">
        <v>23</v>
      </c>
      <c r="F30" s="46">
        <f>SUM(F28:F29)</f>
        <v>60534</v>
      </c>
      <c r="G30" s="38"/>
    </row>
    <row r="31" spans="1:9" ht="16.5" customHeight="1" x14ac:dyDescent="0.25">
      <c r="A31" s="53"/>
      <c r="B31" s="53"/>
      <c r="C31" s="53"/>
      <c r="D31" s="53"/>
      <c r="F31" s="54"/>
      <c r="G31" s="39"/>
    </row>
    <row r="33" spans="2:2" x14ac:dyDescent="0.25">
      <c r="B33" t="s">
        <v>38</v>
      </c>
    </row>
  </sheetData>
  <mergeCells count="2">
    <mergeCell ref="C30:D30"/>
    <mergeCell ref="A1:F1"/>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Sheet3</vt:lpstr>
      <vt:lpstr>Sheet2</vt:lpstr>
      <vt:lpstr>Sheet1!Print_Area</vt:lpstr>
      <vt:lpstr>Sheet3!Print_Area</vt:lpstr>
      <vt:lpstr>Sheet1!Print_Titles</vt:lpstr>
      <vt:lpstr>Sheet3!Print_Titles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2025-09-17T12:49:52Z</dcterms:modified>
</cp:coreProperties>
</file>