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650" activeTab="2"/>
  </bookViews>
  <sheets>
    <sheet name="Sheet1" sheetId="1" r:id="rId1"/>
    <sheet name="Sheet2" sheetId="2" r:id="rId2"/>
    <sheet name="Sheet3" sheetId="3" r:id="rId3"/>
  </sheets>
  <definedNames>
    <definedName name="_xlnm.Print_Area" localSheetId="0">Sheet1!$A$1:$L$194</definedName>
    <definedName name="_xlnm.Print_Area" localSheetId="2">Sheet3!$A$1:$G$110</definedName>
  </definedNames>
  <calcPr calcId="162913"/>
</workbook>
</file>

<file path=xl/calcChain.xml><?xml version="1.0" encoding="utf-8"?>
<calcChain xmlns="http://schemas.openxmlformats.org/spreadsheetml/2006/main">
  <c r="F107" i="3" l="1"/>
  <c r="F106" i="3" l="1"/>
  <c r="F105" i="3"/>
  <c r="F104" i="3"/>
  <c r="F103" i="3"/>
  <c r="F102" i="3"/>
  <c r="F101" i="3"/>
  <c r="F100" i="3"/>
  <c r="F5" i="3" l="1"/>
  <c r="F6" i="3"/>
  <c r="F7" i="3"/>
  <c r="F8" i="3"/>
  <c r="F9" i="3"/>
  <c r="F10" i="3"/>
  <c r="F11" i="3"/>
  <c r="F12" i="3"/>
  <c r="F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98" i="3"/>
  <c r="F99" i="3"/>
  <c r="F4" i="3"/>
  <c r="F12" i="2" l="1"/>
  <c r="F13" i="2"/>
  <c r="F15" i="2"/>
  <c r="F16" i="2"/>
  <c r="F17" i="2"/>
  <c r="F11" i="2"/>
  <c r="F10" i="2"/>
  <c r="F9" i="2"/>
  <c r="F8" i="2"/>
  <c r="G111" i="1" l="1"/>
  <c r="G110" i="1"/>
  <c r="G109" i="1"/>
  <c r="G108" i="1"/>
  <c r="A4" i="2" l="1"/>
  <c r="A5" i="2" s="1"/>
  <c r="A6" i="2" s="1"/>
  <c r="A7" i="2" s="1"/>
  <c r="A8" i="2" s="1"/>
  <c r="A9" i="2" s="1"/>
  <c r="A10" i="2" s="1"/>
  <c r="A11" i="2" s="1"/>
  <c r="A12" i="2" s="1"/>
  <c r="A13" i="2" s="1"/>
  <c r="A14" i="2" s="1"/>
  <c r="A15" i="2" s="1"/>
  <c r="A16" i="2" s="1"/>
  <c r="A17" i="2" s="1"/>
  <c r="A18" i="2" s="1"/>
  <c r="A19" i="2" s="1"/>
  <c r="A20" i="2" s="1"/>
  <c r="A21" i="2" s="1"/>
  <c r="A22" i="2" s="1"/>
  <c r="A23" i="2" s="1"/>
  <c r="A24" i="2" s="1"/>
  <c r="A25" i="2" s="1"/>
  <c r="G105" i="1" l="1"/>
  <c r="G104" i="1"/>
  <c r="G94" i="1"/>
  <c r="G93" i="1"/>
  <c r="G92" i="1"/>
  <c r="G91" i="1"/>
  <c r="G82" i="1" l="1"/>
  <c r="G80" i="1"/>
  <c r="G79" i="1"/>
  <c r="G78" i="1"/>
  <c r="G77" i="1"/>
  <c r="G75" i="1"/>
  <c r="G73" i="1"/>
  <c r="G72" i="1"/>
  <c r="G71" i="1"/>
  <c r="G70" i="1"/>
  <c r="G69" i="1"/>
  <c r="G68" i="1"/>
  <c r="G67" i="1"/>
  <c r="G66" i="1"/>
  <c r="G63" i="1"/>
  <c r="G62" i="1"/>
  <c r="G60" i="1"/>
  <c r="G59" i="1"/>
  <c r="G58" i="1"/>
  <c r="G57" i="1"/>
  <c r="G56" i="1"/>
  <c r="G55" i="1"/>
  <c r="G50" i="1"/>
  <c r="G49" i="1"/>
  <c r="G48" i="1"/>
  <c r="G47" i="1"/>
  <c r="G46" i="1"/>
  <c r="G45" i="1"/>
  <c r="G43" i="1"/>
  <c r="G42" i="1"/>
  <c r="G41" i="1"/>
  <c r="G35" i="1"/>
  <c r="G37" i="1"/>
  <c r="G36" i="1"/>
  <c r="G38" i="1"/>
  <c r="G33" i="1"/>
  <c r="G32" i="1"/>
  <c r="G29" i="1"/>
  <c r="G28" i="1"/>
  <c r="G27" i="1"/>
  <c r="G26" i="1"/>
  <c r="G25" i="1"/>
  <c r="G24" i="1"/>
  <c r="G22" i="1"/>
  <c r="G20" i="1"/>
  <c r="G19" i="1"/>
  <c r="G18" i="1"/>
  <c r="G17" i="1"/>
  <c r="G16" i="1"/>
  <c r="G15" i="1"/>
  <c r="G14" i="1"/>
  <c r="G12" i="1"/>
  <c r="G9" i="1"/>
  <c r="G8" i="1"/>
  <c r="G7" i="1"/>
  <c r="G6" i="1"/>
  <c r="G5" i="1"/>
  <c r="F26" i="2" l="1"/>
  <c r="F28" i="2" s="1"/>
  <c r="F30" i="2" s="1"/>
  <c r="A106" i="1" l="1"/>
  <c r="A107" i="1" s="1"/>
  <c r="A10" i="1"/>
  <c r="A11" i="1" s="1"/>
  <c r="A13" i="1" s="1"/>
  <c r="A21" i="1" s="1"/>
  <c r="A34" i="1" s="1"/>
  <c r="A40" i="1" s="1"/>
  <c r="A44" i="1" s="1"/>
  <c r="A51" i="1" s="1"/>
  <c r="A52" i="1" s="1"/>
  <c r="A53" i="1" s="1"/>
  <c r="A54" i="1" s="1"/>
  <c r="A61" i="1" s="1"/>
  <c r="A64" i="1" s="1"/>
  <c r="A65" i="1" s="1"/>
  <c r="A74" i="1" s="1"/>
  <c r="A41" i="3" l="1"/>
  <c r="A42" i="3" s="1"/>
  <c r="A5" i="3"/>
  <c r="A6" i="3" s="1"/>
  <c r="A7" i="3" s="1"/>
  <c r="A8" i="3" s="1"/>
  <c r="A9" i="3" s="1"/>
  <c r="A10" i="3" s="1"/>
  <c r="A11" i="3" s="1"/>
  <c r="A12" i="3" s="1"/>
  <c r="A13" i="3" s="1"/>
  <c r="A14" i="3" s="1"/>
  <c r="A15" i="3" s="1"/>
  <c r="A16" i="3" s="1"/>
  <c r="A17" i="3" s="1"/>
  <c r="A18" i="3" s="1"/>
  <c r="A19" i="3" s="1"/>
  <c r="A20" i="3" s="1"/>
  <c r="A21" i="3" s="1"/>
  <c r="A22" i="3" s="1"/>
</calcChain>
</file>

<file path=xl/sharedStrings.xml><?xml version="1.0" encoding="utf-8"?>
<sst xmlns="http://schemas.openxmlformats.org/spreadsheetml/2006/main" count="475" uniqueCount="247">
  <si>
    <t>SL.NO</t>
  </si>
  <si>
    <r>
      <rPr>
        <sz val="10"/>
        <rFont val="Calibri"/>
        <family val="1"/>
      </rPr>
      <t>Each</t>
    </r>
  </si>
  <si>
    <t xml:space="preserve">                    SANITARY AND PLUMBING WORKS</t>
  </si>
  <si>
    <t>Each</t>
  </si>
  <si>
    <t>Total Amount Including L.W.C. and contengency</t>
  </si>
  <si>
    <r>
      <rPr>
        <sz val="10"/>
        <rFont val="Calibri"/>
        <family val="1"/>
      </rPr>
      <t>Non Shedule Item Sl. No. 91-106 ( Order as per SUDA) standard  plastic dustbin (12lits)</t>
    </r>
  </si>
  <si>
    <r>
      <rPr>
        <sz val="10"/>
        <rFont val="Calibri"/>
        <family val="1"/>
      </rPr>
      <t>Air freshner(pack of 4nos)</t>
    </r>
  </si>
  <si>
    <r>
      <rPr>
        <sz val="10"/>
        <rFont val="Times New Roman"/>
        <family val="1"/>
      </rPr>
      <t>Each</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</si>
  <si>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</si>
  <si>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</si>
  <si>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</si>
  <si>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</si>
  <si>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Times New Roman"/>
        <family val="1"/>
      </rPr>
      <t>Lit</t>
    </r>
  </si>
  <si>
    <r>
      <rPr>
        <sz val="10"/>
        <rFont val="Calibri"/>
        <family val="1"/>
      </rPr>
      <t>Muriatic  Acid</t>
    </r>
  </si>
  <si>
    <r>
      <rPr>
        <sz val="10"/>
        <rFont val="Calibri"/>
        <family val="1"/>
      </rPr>
      <t>Bleaching powder</t>
    </r>
  </si>
  <si>
    <r>
      <rPr>
        <sz val="10"/>
        <rFont val="Times New Roman"/>
        <family val="1"/>
      </rPr>
      <t>Kg</t>
    </r>
  </si>
  <si>
    <r>
      <rPr>
        <sz val="10"/>
        <rFont val="Calibri"/>
        <family val="1"/>
      </rPr>
      <t>Dettol ,lifeboy or similar make liquid soap</t>
    </r>
  </si>
  <si>
    <r>
      <rPr>
        <sz val="10"/>
        <rFont val="Calibri"/>
        <family val="1"/>
      </rPr>
      <t>Lit</t>
    </r>
  </si>
  <si>
    <r>
      <rPr>
        <sz val="10"/>
        <rFont val="Calibri"/>
        <family val="1"/>
      </rPr>
      <t>Rubber hand gloves</t>
    </r>
  </si>
  <si>
    <r>
      <rPr>
        <sz val="10"/>
        <rFont val="Times New Roman"/>
        <family val="1"/>
      </rPr>
      <t>Pair</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</si>
  <si>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</si>
  <si>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</si>
  <si>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</si>
  <si>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Rs.</t>
  </si>
  <si>
    <t xml:space="preserve"> TOTAL </t>
  </si>
  <si>
    <t>Supplying Sanitary Napkin ( Whisper or similar make 50 pcs )</t>
  </si>
  <si>
    <t>m2</t>
  </si>
  <si>
    <t>Supplying fitting and fixing squating plate with integrated flushing in white vitreous set in cement concrete (6:3:1) with jhama chips complete.               ( Payment of concrete will be paid seperately )          ( I ) 450 mm x 350 mm</t>
  </si>
  <si>
    <t>each</t>
  </si>
  <si>
    <t>Cum</t>
  </si>
  <si>
    <t>Add Labour welfare cess @</t>
  </si>
  <si>
    <t>Total Amount Including .Labour welfare cess</t>
  </si>
  <si>
    <t>Say Rs.</t>
  </si>
  <si>
    <t>Supplying and fixing sinage with fixing stand post for public toilet for visible to passersby</t>
  </si>
  <si>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</si>
  <si>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</si>
  <si>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</si>
  <si>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</si>
  <si>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</si>
  <si>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</si>
  <si>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</si>
  <si>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</si>
  <si>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</si>
  <si>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Unit</t>
  </si>
  <si>
    <t>Ammount</t>
  </si>
  <si>
    <t>Supplying paper Napkin</t>
  </si>
  <si>
    <t>Colin glass or surface cleaner</t>
  </si>
  <si>
    <t>Column</t>
  </si>
  <si>
    <t>Ramp</t>
  </si>
  <si>
    <t>Boundary wall</t>
  </si>
  <si>
    <t>Partition wall</t>
  </si>
  <si>
    <t>Nos</t>
  </si>
  <si>
    <t>L</t>
  </si>
  <si>
    <t>B</t>
  </si>
  <si>
    <t>H</t>
  </si>
  <si>
    <t>Qty</t>
  </si>
  <si>
    <t>Total Quantity</t>
  </si>
  <si>
    <t>Sqm</t>
  </si>
  <si>
    <t>6 x 3 x (1.20 x 1.20 ) + (0.250 x 0.250 ) /2 x 0.150 = 2.028  m3</t>
  </si>
  <si>
    <t>Boundsry wall</t>
  </si>
  <si>
    <t xml:space="preserve">Brick work with 1st class bricks in cement mortar (1:4)
(a) Foundation and plinth  groung floor
PWD Building Works schedule, Page -15, Item-7.a (Rate Analysis)                                                                                                      </t>
  </si>
  <si>
    <t xml:space="preserve"> CONSTRUCTION OF TOILET BLOCK ( CT/PT ) MODEL NO  - D , 
TOILET SEAT -12 NOS AND URINAL - 18 NOS , NON SCHEDULE ITEMS</t>
  </si>
  <si>
    <t>Add Labour.Welfare.Cess.</t>
  </si>
  <si>
    <t>Total Amount Including Labour.Welfare.Cess.</t>
  </si>
  <si>
    <t xml:space="preserve">Add Contengency@ 3 %    </t>
  </si>
  <si>
    <t xml:space="preserve">              GRAND TOTAL</t>
  </si>
  <si>
    <t>Reference of schedule of rate :-PWD (W.B) BUILDING WORKS ,( With effect from 01.11.2017)  
  Incorporation of GST Act,2017&amp; All addenda &amp; Corrigenda of SOR,0112.2015.
  PWD Schedule of rate Building and Sanitary &amp; Plumbing w.e.f 01.11.2017</t>
  </si>
  <si>
    <t>Mtr</t>
  </si>
  <si>
    <t>M2</t>
  </si>
  <si>
    <t>Qntl</t>
  </si>
  <si>
    <t>ii) Louvered Section.</t>
  </si>
  <si>
    <t>iii) Cleat angle ( Non-annodized).</t>
  </si>
  <si>
    <t>(ii) Plain Tee, (b) 110 mm</t>
  </si>
  <si>
    <t>(iii) Door Tee, (b) 110 mm</t>
  </si>
  <si>
    <t>ix) Bend 45º, (b) 110 mm</t>
  </si>
  <si>
    <t>xi) Door Bend (T.S.), (b) 110 mm</t>
  </si>
  <si>
    <t>xvi) Pipe Clip, (b) 110 mm</t>
  </si>
  <si>
    <t>xvii) W.C. Connector (150 mm long) 125 X 110(W/WC Ring) 75 mm</t>
  </si>
  <si>
    <t>xxxi) Plain Floor Trap with Top tile &amp; Strainer 75 mm</t>
  </si>
  <si>
    <t>500 ML</t>
  </si>
  <si>
    <t>L) Rubber Ring, (b) 110 mm</t>
  </si>
  <si>
    <t>250 ML</t>
  </si>
  <si>
    <t>C)Rubber Lubricant 500 ML</t>
  </si>
  <si>
    <t>D)Solvent Cement 250 ML</t>
  </si>
  <si>
    <t>B) UPVC Fittings: c) Bend 87.5 degree (i) 75 mm. Dia.</t>
  </si>
  <si>
    <t>B) UPVC Fittings: d) Shoe (i) 75 mm. Dia.</t>
  </si>
  <si>
    <t>Cost Of Civil Work</t>
  </si>
  <si>
    <t>Add Contengency @3%</t>
  </si>
  <si>
    <t>G.S.T. @</t>
  </si>
  <si>
    <r>
      <t xml:space="preserve">                </t>
    </r>
    <r>
      <rPr>
        <b/>
        <sz val="10"/>
        <color theme="1"/>
        <rFont val="Calibri"/>
        <family val="2"/>
        <scheme val="minor"/>
      </rPr>
      <t xml:space="preserve">    SANITARY AND PLUMBING WORKS</t>
    </r>
  </si>
  <si>
    <t>M3</t>
  </si>
  <si>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libri"/>
        <family val="2"/>
        <scheme val="minor"/>
      </rPr>
      <t xml:space="preserve">PWD Building Works schedule Page - 1, Item -2.a      </t>
    </r>
    <r>
      <rPr>
        <sz val="9"/>
        <color theme="1"/>
        <rFont val="Calibri"/>
        <family val="2"/>
        <scheme val="minor"/>
      </rPr>
      <t xml:space="preserve">                                                                                                                                    </t>
    </r>
  </si>
  <si>
    <r>
      <rPr>
        <sz val="9"/>
        <rFont val="Calibri"/>
        <family val="2"/>
        <scheme val="minor"/>
      </rPr>
      <t>(B) Fittings
(i) Coupler, (b) 110 mm</t>
    </r>
  </si>
  <si>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libri"/>
        <family val="2"/>
        <scheme val="minor"/>
      </rPr>
      <t xml:space="preserve">PWD Building Works schedule Page - 1, Item -2.a    </t>
    </r>
    <r>
      <rPr>
        <sz val="9"/>
        <color theme="1"/>
        <rFont val="Calibri"/>
        <family val="2"/>
        <scheme val="minor"/>
      </rPr>
      <t xml:space="preserve">                                                                                                                                                                 </t>
    </r>
  </si>
  <si>
    <r>
      <t xml:space="preserve">Single Brick Flat Soling of picked jhama bricks including ramming and dressing bed to proper level and filling joints with local sand. </t>
    </r>
    <r>
      <rPr>
        <b/>
        <sz val="9"/>
        <color theme="1"/>
        <rFont val="Calibri"/>
        <family val="2"/>
        <scheme val="minor"/>
      </rPr>
      <t xml:space="preserve">PWD Building Works schedule, Page- 14, Item - 1  ( Corri. Page-01, Date-04-06-2018)   </t>
    </r>
    <r>
      <rPr>
        <sz val="9"/>
        <color theme="1"/>
        <rFont val="Calibri"/>
        <family val="2"/>
        <scheme val="minor"/>
      </rPr>
      <t xml:space="preserve">                                                                             </t>
    </r>
  </si>
  <si>
    <r>
      <t xml:space="preserve">Cement concrete with graded jhama khoa (30 mm size) excluding shuttering In ground floor and foundation. (a) 1:3:6 proportion. </t>
    </r>
    <r>
      <rPr>
        <b/>
        <sz val="9"/>
        <color theme="1"/>
        <rFont val="Calibri"/>
        <family val="2"/>
        <scheme val="minor"/>
      </rPr>
      <t xml:space="preserve">PWD Building Works schedule, Page -23, Item -B.1.a, ( Corri. Page- 09, Date-04-06-2018)   Rate Analysis1  ( Corri. Page-01, Date-04-06-2018)    </t>
    </r>
    <r>
      <rPr>
        <sz val="9"/>
        <color theme="1"/>
        <rFont val="Calibri"/>
        <family val="2"/>
        <scheme val="minor"/>
      </rPr>
      <t xml:space="preserve">                                                                         Area of SBFS , Item no 4 .                                                                                                                   147.42 X 0.100 = 14.742</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</si>
  <si>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libri"/>
        <family val="2"/>
        <scheme val="minor"/>
      </rPr>
      <t xml:space="preserve">PWD Building Works schedule, Page -47, Item -1 (Rate Analysis)  </t>
    </r>
    <r>
      <rPr>
        <sz val="9"/>
        <color theme="1"/>
        <rFont val="Calibri"/>
        <family val="2"/>
        <scheme val="minor"/>
      </rPr>
      <t xml:space="preserve">                                                                                                </t>
    </r>
  </si>
  <si>
    <r>
      <t xml:space="preserve">125 mm brick work with 1st classbricks in cement morter ( 1:4) in ground floor.                                                                                               </t>
    </r>
    <r>
      <rPr>
        <b/>
        <sz val="9"/>
        <color theme="1"/>
        <rFont val="Calibri"/>
        <family val="2"/>
        <scheme val="minor"/>
      </rPr>
      <t xml:space="preserve">PWD Building Works schedule, Page -16, Item-16,cori page -3, date -04.06.2018  (Rate Analysis) </t>
    </r>
    <r>
      <rPr>
        <sz val="9"/>
        <color theme="1"/>
        <rFont val="Calibri"/>
        <family val="2"/>
        <scheme val="minor"/>
      </rPr>
      <t xml:space="preserve">                                                                                                                                                                                                                      </t>
    </r>
  </si>
  <si>
    <r>
      <t xml:space="preserve">Supplying and laying polythine sheet ( 150 gm/sq.m ) over dampproof course or beloe flooring or roof terracing or foundation or foundation trenches.                                      </t>
    </r>
    <r>
      <rPr>
        <b/>
        <sz val="9"/>
        <color theme="1"/>
        <rFont val="Calibri"/>
        <family val="2"/>
        <scheme val="minor"/>
      </rPr>
      <t>PWD Building Works schedule, Page -47, Item-3</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</si>
  <si>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t>
    </r>
    <r>
      <rPr>
        <b/>
        <sz val="9"/>
        <color theme="1"/>
        <rFont val="Calibri"/>
        <family val="2"/>
        <scheme val="minor"/>
      </rPr>
      <t xml:space="preserve">-74 , Item no- 46(i)  .          </t>
    </r>
    <r>
      <rPr>
        <sz val="9"/>
        <color theme="1"/>
        <rFont val="Calibri"/>
        <family val="2"/>
        <scheme val="minor"/>
      </rPr>
      <t xml:space="preserve">                                                      25 mm thick                2</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</si>
  <si>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9"/>
        <color theme="1"/>
        <rFont val="Calibri"/>
        <family val="2"/>
        <scheme val="minor"/>
      </rPr>
      <t xml:space="preserve">PWD Building Works schedule,  Page -74 , Item no- 46(i) </t>
    </r>
    <r>
      <rPr>
        <sz val="9"/>
        <color theme="1"/>
        <rFont val="Calibri"/>
        <family val="2"/>
        <scheme val="minor"/>
      </rPr>
      <t xml:space="preserve"> .                                                                                                          119.40 + 96.00 + 79.20 + 92.50 - 200.22  =                                                                  </t>
    </r>
  </si>
  <si>
    <r>
      <t xml:space="preserve">Dry Destempering interial walls or ceilling including cleaning, washing, smoothening surface (b) two coats 
</t>
    </r>
    <r>
      <rPr>
        <b/>
        <sz val="9"/>
        <color theme="1"/>
        <rFont val="Calibri"/>
        <family val="2"/>
        <scheme val="minor"/>
      </rPr>
      <t xml:space="preserve">PWD Building Works schedule,  Page -196 , Item no- 9(b)  </t>
    </r>
    <r>
      <rPr>
        <sz val="9"/>
        <color theme="1"/>
        <rFont val="Calibri"/>
        <family val="2"/>
        <scheme val="minor"/>
      </rPr>
      <t xml:space="preserve">.                                                                                             </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</si>
  <si>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9"/>
        <color theme="1"/>
        <rFont val="Calibri"/>
        <family val="2"/>
        <scheme val="minor"/>
      </rPr>
      <t>PWD Building Works schedule,  Page -196 , Item no- 8(b</t>
    </r>
    <r>
      <rPr>
        <sz val="9"/>
        <color theme="1"/>
        <rFont val="Calibri"/>
        <family val="2"/>
        <scheme val="minor"/>
      </rPr>
      <t>)                        
149.250+111.00 + 63.00 = 325.25  m2</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</si>
  <si>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9"/>
        <color theme="1"/>
        <rFont val="Calibri"/>
        <family val="2"/>
        <scheme val="minor"/>
      </rPr>
      <t>PWD Building Works schedule,  Page -197 , Item no- 17(a)</t>
    </r>
    <r>
      <rPr>
        <sz val="9"/>
        <color theme="1"/>
        <rFont val="Calibri"/>
        <family val="2"/>
        <scheme val="minor"/>
      </rPr>
      <t xml:space="preserve">
130.50+96.00 +63.00 =  289.5 m2</t>
    </r>
  </si>
  <si>
    <r>
      <t xml:space="preserve">Supplying , fittingand  fixing  18 mm thick marbel partition slab with chawk doongri square cut , both sides polished with two corners  rounded and edges polished.
</t>
    </r>
    <r>
      <rPr>
        <b/>
        <sz val="9"/>
        <color theme="1"/>
        <rFont val="Calibri"/>
        <family val="2"/>
        <scheme val="minor"/>
      </rPr>
      <t>PWD S&amp;P Schedule,  P-84 It-13),</t>
    </r>
    <r>
      <rPr>
        <sz val="9"/>
        <color theme="1"/>
        <rFont val="Calibri"/>
        <family val="2"/>
        <scheme val="minor"/>
      </rPr>
      <t xml:space="preserve">
  5 x 1.20 x 0.600 =  3.60 m2</t>
    </r>
  </si>
  <si>
    <r>
      <t xml:space="preserve">Supplying fitting and fixing pedestal of approved make for wash basin ( White )                                                                                   </t>
    </r>
    <r>
      <rPr>
        <b/>
        <sz val="9"/>
        <color theme="1"/>
        <rFont val="Calibri"/>
        <family val="2"/>
        <scheme val="minor"/>
      </rPr>
      <t>PWD S&amp;P Schedule,  P-41, It 3</t>
    </r>
  </si>
  <si>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libri"/>
        <family val="2"/>
        <scheme val="minor"/>
      </rPr>
      <t xml:space="preserve">PWD Building Works schedule, Page - 1, Item -3.a  </t>
    </r>
    <r>
      <rPr>
        <sz val="9"/>
        <rFont val="Calibri"/>
        <family val="2"/>
        <scheme val="minor"/>
      </rPr>
      <t xml:space="preserve">                            1/3 x 35.164 = 11.72 m3</t>
    </r>
  </si>
  <si>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9"/>
        <rFont val="Calibri"/>
        <family val="2"/>
        <scheme val="minor"/>
      </rPr>
      <t xml:space="preserve">PWD Building Works schedule, Page - 2, Item -4.a   </t>
    </r>
    <r>
      <rPr>
        <sz val="9"/>
        <rFont val="Calibri"/>
        <family val="2"/>
        <scheme val="minor"/>
      </rPr>
      <t xml:space="preserve">                          </t>
    </r>
  </si>
  <si>
    <r>
      <t xml:space="preserve">Ordinary Cement concrete (mix 1:1.5:3) with graded stone chips (20 mm nominal size) excluding shuttering and reinforcement,if any, in ground floor as per relevant IS codes.
a) Pakur Variety /Chandil Variety
</t>
    </r>
    <r>
      <rPr>
        <b/>
        <sz val="9"/>
        <rFont val="Calibri"/>
        <family val="2"/>
        <scheme val="minor"/>
      </rPr>
      <t xml:space="preserve">PWD Building Works schedule, p-26 Item 10 a (Rate Analysis)    </t>
    </r>
    <r>
      <rPr>
        <sz val="9"/>
        <rFont val="Calibri"/>
        <family val="2"/>
        <scheme val="minor"/>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</si>
  <si>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t>
    </r>
    <r>
      <rPr>
        <b/>
        <sz val="9"/>
        <rFont val="Calibri"/>
        <family val="2"/>
        <scheme val="minor"/>
      </rPr>
      <t xml:space="preserve">PWD Building Works schedule, Page -42, Item- 36.f    </t>
    </r>
    <r>
      <rPr>
        <sz val="9"/>
        <rFont val="Calibri"/>
        <family val="2"/>
        <scheme val="minor"/>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</si>
  <si>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libri"/>
        <family val="2"/>
        <scheme val="minor"/>
      </rPr>
      <t xml:space="preserve">PWD Building Works schedule, Page -42, Item- 36.a   </t>
    </r>
    <r>
      <rPr>
        <sz val="9"/>
        <rFont val="Calibri"/>
        <family val="2"/>
        <scheme val="minor"/>
      </rPr>
      <t xml:space="preserve">                    1 x 12.50 x 7.40 =  92.50  m2                                                            2(12.50 + 7.40 ) x 0.125 = 4.98  m2                                                  6 x 3x2(.30+.025 ) x 3.00 = 59.40 m2                                                                             3 x 2 x 12.50 x 0.125 =  9.375 m2                                                               6 x 2 x 2 x 7.40 x 0.125 =  22.20  m2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</si>
  <si>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libri"/>
        <family val="2"/>
        <scheme val="minor"/>
      </rPr>
      <t xml:space="preserve">PWD Building Works schedule, p-48 Item 6(ii) </t>
    </r>
    <r>
      <rPr>
        <sz val="9"/>
        <rFont val="Calibri"/>
        <family val="2"/>
        <scheme val="minor"/>
      </rPr>
      <t xml:space="preserve">                              10.00 x 7.40 = 74.00 m2</t>
    </r>
  </si>
  <si>
    <r>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t>
    </r>
    <r>
      <rPr>
        <b/>
        <sz val="9"/>
        <rFont val="Calibri"/>
        <family val="2"/>
        <scheme val="minor"/>
      </rPr>
      <t xml:space="preserve">PWD Building Works schedule, Page - 43, Item - 40.a.i.1( Corri. 10th Page-01, Date-23-01-2020) (Rate Analysis) </t>
    </r>
    <r>
      <rPr>
        <sz val="9"/>
        <rFont val="Calibri"/>
        <family val="2"/>
        <scheme val="minor"/>
      </rPr>
      <t xml:space="preserve">                                                                                                                                                Item  no   ,  vol of conc. 28.219 x1.20 % = 0.339 m3 x 35.315 c.ft =    11.97 c.ft x  225 kg =  2693 kg = 2.693 MT</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</si>
  <si>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libri"/>
        <family val="2"/>
        <scheme val="minor"/>
      </rPr>
      <t xml:space="preserve">  PWD Building Works schedule, Page -106, Item- .18     </t>
    </r>
    <r>
      <rPr>
        <sz val="9"/>
        <rFont val="Calibri"/>
        <family val="2"/>
        <scheme val="minor"/>
      </rPr>
      <t xml:space="preserve">                       2 x 1.00 x 2.10   =  4.20 m2                                                                                         </t>
    </r>
  </si>
  <si>
    <r>
      <t xml:space="preserve">Brick work with 1st class bricks in cement mortar (1:4)
(b) superstructure  groung floor
</t>
    </r>
    <r>
      <rPr>
        <b/>
        <sz val="9"/>
        <color rgb="FF000000"/>
        <rFont val="Calibri"/>
        <family val="2"/>
        <scheme val="minor"/>
      </rPr>
      <t xml:space="preserve">PWD Building Works schedule, Page -15, Item-7.b (Rate Analysis)   </t>
    </r>
    <r>
      <rPr>
        <sz val="9"/>
        <color rgb="FF000000"/>
        <rFont val="Calibri"/>
        <family val="2"/>
        <scheme val="minor"/>
      </rPr>
      <t xml:space="preserve">                                                                                              </t>
    </r>
  </si>
  <si>
    <r>
      <t xml:space="preserve">Labour for Chipping of concrete surface before taking up Plastering work.
</t>
    </r>
    <r>
      <rPr>
        <b/>
        <sz val="9"/>
        <rFont val="Calibri"/>
        <family val="2"/>
        <scheme val="minor"/>
      </rPr>
      <t>PWD Building Works schedule, P-192, It-1</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</si>
  <si>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libri"/>
        <family val="2"/>
        <scheme val="minor"/>
      </rPr>
      <t xml:space="preserve">PWD Building Works schedule, P-189 It- No. 1  (Rate Analysis)   </t>
    </r>
    <r>
      <rPr>
        <sz val="9"/>
        <rFont val="Calibri"/>
        <family val="2"/>
        <scheme val="minor"/>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</si>
  <si>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libri"/>
        <family val="2"/>
        <scheme val="minor"/>
      </rPr>
      <t xml:space="preserve">PWD Building Works schedule, P-189 It- No. 1 (ii)(c) (Rate Analysis)    </t>
    </r>
    <r>
      <rPr>
        <sz val="9"/>
        <rFont val="Calibri"/>
        <family val="2"/>
        <scheme val="minor"/>
      </rPr>
      <t xml:space="preserve">                                                                                                  </t>
    </r>
  </si>
  <si>
    <r>
      <t xml:space="preserve">Neat cement punning about 1.5 mm thick in wall ,dado, window sills, floors etc  .   Note cement 0.152 m3/100 m2    </t>
    </r>
    <r>
      <rPr>
        <b/>
        <sz val="9"/>
        <rFont val="Calibri"/>
        <family val="2"/>
        <scheme val="minor"/>
      </rPr>
      <t xml:space="preserve">PWD Building Works schedule, P-192 It- No. 15 </t>
    </r>
    <r>
      <rPr>
        <sz val="9"/>
        <rFont val="Calibri"/>
        <family val="2"/>
        <scheme val="minor"/>
      </rPr>
      <t xml:space="preserve">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</si>
  <si>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libri"/>
        <family val="2"/>
        <scheme val="minor"/>
      </rPr>
      <t xml:space="preserve">PWD Building Works schedule,  P-115, It - 3 (i)  </t>
    </r>
    <r>
      <rPr>
        <sz val="9"/>
        <rFont val="Calibri"/>
        <family val="2"/>
        <scheme val="minor"/>
      </rPr>
      <t xml:space="preserve">                               14 ( 2x2.10 + 0.75 ) = 69.30 M</t>
    </r>
  </si>
  <si>
    <r>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t>
    </r>
    <r>
      <rPr>
        <b/>
        <sz val="9"/>
        <rFont val="Calibri"/>
        <family val="2"/>
        <scheme val="minor"/>
      </rPr>
      <t xml:space="preserve"> P-125, It- 14(ii)  </t>
    </r>
    <r>
      <rPr>
        <sz val="9"/>
        <rFont val="Calibri"/>
        <family val="2"/>
        <scheme val="minor"/>
      </rPr>
      <t xml:space="preserve">                                                              14 x 2.10 x 0.75 = 22.05 m2</t>
    </r>
  </si>
  <si>
    <r>
      <t xml:space="preserve">Anodised aluminium barrel / tower / socket bolt (full covered) of approved manufactured from extruded section conforming to I.S. 204/74 fitted and fixed with cadmium plated screws . (vii) 225mm long x 10mm dia. bolt.
</t>
    </r>
    <r>
      <rPr>
        <b/>
        <sz val="9"/>
        <rFont val="Calibri"/>
        <family val="2"/>
        <scheme val="minor"/>
      </rPr>
      <t>PWD Building Works schedule,  P-144, It No. 26 (vii)</t>
    </r>
  </si>
  <si>
    <r>
      <t xml:space="preserve">Iron butt hinges of approved quality fitted and fixed with steel screws, with ISI mark. (viii) 100mm X 75mm X 3.50mm.
</t>
    </r>
    <r>
      <rPr>
        <b/>
        <sz val="9"/>
        <rFont val="Calibri"/>
        <family val="2"/>
        <scheme val="minor"/>
      </rPr>
      <t>PWD Building Works schedule, P-140, It No. -5 (viii)</t>
    </r>
  </si>
  <si>
    <r>
      <t xml:space="preserve">Anodised aluminium decorative handle (hexagonal / fluted) of approed quality fitted and fixed complete.
(i) 150mm plate x 10mm dia rod x 12mm hexagonal/fluted.
</t>
    </r>
    <r>
      <rPr>
        <b/>
        <sz val="9"/>
        <rFont val="Calibri"/>
        <family val="2"/>
        <scheme val="minor"/>
      </rPr>
      <t>PWD Building Works schedule,  Page -146 . Item no-31,(i)</t>
    </r>
  </si>
  <si>
    <r>
      <t xml:space="preserve">Iron hasp bolt of approved quality fitted and fixed complete (oxidised) with 16mm dia rod with concrete bolt and round fitting.
.b)250mm long.
</t>
    </r>
    <r>
      <rPr>
        <b/>
        <sz val="9"/>
        <rFont val="Calibri"/>
        <family val="2"/>
        <scheme val="minor"/>
      </rPr>
      <t>PWD Building Works schedule, Page -141 . Item no-10 b)</t>
    </r>
  </si>
  <si>
    <r>
      <t xml:space="preserve">Rendering the Surface of walls and ceiling with White Cement base WATER PROOF wall putty of approved make &amp; brand.(1.5 mm thick)     In Ground Floor
</t>
    </r>
    <r>
      <rPr>
        <b/>
        <sz val="9"/>
        <rFont val="Calibri"/>
        <family val="2"/>
        <scheme val="minor"/>
      </rPr>
      <t xml:space="preserve">PWD Building Works schedule,  PWD, P- 198, I - 5  </t>
    </r>
    <r>
      <rPr>
        <sz val="9"/>
        <rFont val="Calibri"/>
        <family val="2"/>
        <scheme val="minor"/>
      </rPr>
      <t xml:space="preserve">                               617.85 + 92.050 = 710.35 M2</t>
    </r>
  </si>
  <si>
    <r>
      <t xml:space="preserve">(b) Priming one coat on timber or plastered surface with synthetic oil bound primer of approved quality including smoothening surfaces by sand papering etc.                                                </t>
    </r>
    <r>
      <rPr>
        <b/>
        <sz val="9"/>
        <rFont val="Calibri"/>
        <family val="2"/>
        <scheme val="minor"/>
      </rPr>
      <t>PWD Building Works schedule,  Page -200  . Item no- 1 (b)</t>
    </r>
  </si>
  <si>
    <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9"/>
        <rFont val="Calibri"/>
        <family val="2"/>
        <scheme val="minor"/>
      </rPr>
      <t>PWD Building Works schedule,  Page -200 . Item no- 2(A)(a)(iv)</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</si>
  <si>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libri"/>
        <family val="2"/>
        <scheme val="minor"/>
      </rPr>
      <t xml:space="preserve">PWD Building Works schedule,  P-104  Item-13 A (i) (3rd Corrigendam Page No 91)  </t>
    </r>
    <r>
      <rPr>
        <sz val="9"/>
        <rFont val="Calibri"/>
        <family val="2"/>
        <scheme val="minor"/>
      </rPr>
      <t xml:space="preserve">
 2 x 2.00 x 0.750 = 3.00 m2                                                                    12 x 0.600 x 0.600 = 4.32  m2
                              = 7.32 m2 x 10..00 kg = 73.20 kg = 0.731 qtl</t>
    </r>
  </si>
  <si>
    <r>
      <t xml:space="preserve">a) Priming one coat on steel or other metal surface with synthetic oil bound primer of approved quality including smoothening surfaces by sand papering etc.
</t>
    </r>
    <r>
      <rPr>
        <b/>
        <sz val="9"/>
        <rFont val="Calibri"/>
        <family val="2"/>
        <scheme val="minor"/>
      </rPr>
      <t>PWD Building Works schedule, P/200   Item-1(a)</t>
    </r>
    <r>
      <rPr>
        <sz val="9"/>
        <rFont val="Calibri"/>
        <family val="2"/>
        <scheme val="minor"/>
      </rPr>
      <t xml:space="preserve">
 2 x 2.00 x 0.750 = 3.00 m2                                                                    12 x 0.600 x 0.600 = 4.32  m2</t>
    </r>
  </si>
  <si>
    <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libri"/>
        <family val="2"/>
        <scheme val="minor"/>
      </rPr>
      <t>PWD Building Works schedule, P-200   Item-2(b)(iv)</t>
    </r>
    <r>
      <rPr>
        <sz val="9"/>
        <rFont val="Calibri"/>
        <family val="2"/>
        <scheme val="minor"/>
      </rPr>
      <t xml:space="preserve">
2 x 2.00 x 0.750 = 3.00 m2                                                                    12 x 0.600 x 0.600 = 4.32  m2</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</si>
  <si>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libri"/>
        <family val="2"/>
        <scheme val="minor"/>
      </rPr>
      <t>PWD Building Works schedule, Page-66   Item-36 (A)   ( 3rd                      Floor)</t>
    </r>
    <r>
      <rPr>
        <sz val="9"/>
        <rFont val="Calibri"/>
        <family val="2"/>
        <scheme val="minor"/>
      </rPr>
      <t xml:space="preserve">      12.50 x 7.40 =  92.50  m2</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</si>
  <si>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b)
Area of each tile above 0.09 Sq.m                                                       ii) Other than Coloured decorative including white
</t>
    </r>
    <r>
      <rPr>
        <b/>
        <sz val="9"/>
        <rFont val="Calibri"/>
        <family val="2"/>
        <scheme val="minor"/>
      </rPr>
      <t xml:space="preserve">PWD Building Works schedule, page-64, Item:35.(B.) (b).(ii)   ( 3rd Corrigendam ,Page 36)                                                                                                                                     </t>
    </r>
  </si>
  <si>
    <r>
      <t xml:space="preserve">Supplying Fitting and Fixing Black Stone slab used in kitchen slab, alcove wardrobe etc. laid and joined with adhesive cement morter (1:2) including grinding or polishing as per direction of EIC in Ground Floor 
(a) Slab thickness 20 - 25 mm
</t>
    </r>
    <r>
      <rPr>
        <b/>
        <sz val="9"/>
        <rFont val="Calibri"/>
        <family val="2"/>
        <scheme val="minor"/>
      </rPr>
      <t>PWD S&amp;P Schedule,  page-53, item no -17 (a)</t>
    </r>
    <r>
      <rPr>
        <sz val="9"/>
        <rFont val="Calibri"/>
        <family val="2"/>
        <scheme val="minor"/>
      </rPr>
      <t xml:space="preserve">
  2 x7.60 x 0.750 =  11.40 m2</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</si>
  <si>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libri"/>
        <family val="2"/>
        <scheme val="minor"/>
      </rPr>
      <t>PWD Building Works schedule,  PWD, P-233, I- 1(h) i</t>
    </r>
  </si>
  <si>
    <r>
      <t xml:space="preserve">Supplying bubble free float glass of approved make and brand conforming to IS: 2835-1987.
iv) 5mm thick coloured / tinted / smoke glass. </t>
    </r>
    <r>
      <rPr>
        <b/>
        <sz val="9"/>
        <rFont val="Calibri"/>
        <family val="2"/>
        <scheme val="minor"/>
      </rPr>
      <t>PWD Building Works schedule,  P-243, I -9</t>
    </r>
  </si>
  <si>
    <r>
      <t xml:space="preserve">Painting block letters or digits in Black Japan or any approved paint as per direction.
e) Size above 7.5 cm. and upto 10 cm.
</t>
    </r>
    <r>
      <rPr>
        <b/>
        <sz val="9"/>
        <rFont val="Calibri"/>
        <family val="2"/>
        <scheme val="minor"/>
      </rPr>
      <t>PWD Building Works schedule,  P-268, It-17(e)</t>
    </r>
  </si>
  <si>
    <r>
      <t xml:space="preserve">Supplying and Planting of different plant / trees ( Supplying well grown plants bushy and healthy, minimum height as specified i.e. exposed height including all leads &amp; lift, carriage, handling, manuring, applying presticide and fertilizer etc.  .
i) Furcaria veriegated 10-12 leaves in height 20-30cm in earthen pots of size 25cm.
</t>
    </r>
    <r>
      <rPr>
        <b/>
        <sz val="9"/>
        <rFont val="Calibri"/>
        <family val="2"/>
        <scheme val="minor"/>
      </rPr>
      <t>PWD Building Works schedule, Page -261, It- 9 (i)</t>
    </r>
  </si>
  <si>
    <r>
      <t xml:space="preserve">x) Ficus blakii (F. Vivicon) well branched (Bushy) of height 120cm - 135 cm in earthen pot of size 30cm.
</t>
    </r>
    <r>
      <rPr>
        <b/>
        <sz val="9"/>
        <rFont val="Calibri"/>
        <family val="2"/>
        <scheme val="minor"/>
      </rPr>
      <t>PWD Building Works schedule,  Page -261, It- 9 (x)</t>
    </r>
  </si>
  <si>
    <r>
      <t xml:space="preserve">xxvi) Areca Palm 4 - 5 suckers of height 90 cm to 105 cm in earthen pots of size 25 cm.
</t>
    </r>
    <r>
      <rPr>
        <b/>
        <sz val="9"/>
        <rFont val="Calibri"/>
        <family val="2"/>
        <scheme val="minor"/>
      </rPr>
      <t>PWD Building Works schedule, Page -261, It- 9 (xxvi)</t>
    </r>
  </si>
  <si>
    <r>
      <t xml:space="preserve">Supplying, fitting and fixing Anglo-Indian W.C. in white glazed vitreous china ware of approved make complete in position with necessary bolts, nuts etc.
a) With 'P' trap (with vent)
</t>
    </r>
    <r>
      <rPr>
        <b/>
        <sz val="9"/>
        <rFont val="Calibri"/>
        <family val="2"/>
        <scheme val="minor"/>
      </rPr>
      <t>PWD S&amp;P Schedule,  page-79, item no -3 (a)</t>
    </r>
  </si>
  <si>
    <r>
      <t xml:space="preserve">Supplying, fitting and fixing Closet seat of approved make with lid and C.P.
hinges, rubber buffer and brass screws complete .(b) Anglo Indian
(i) Plastic (hallow type) White
</t>
    </r>
    <r>
      <rPr>
        <b/>
        <sz val="9"/>
        <rFont val="Calibri"/>
        <family val="2"/>
        <scheme val="minor"/>
      </rPr>
      <t>PWD S&amp;P Schedule,  page-81,item no 10.b.i</t>
    </r>
  </si>
  <si>
    <r>
      <t xml:space="preserve">Supplying, fitting and fixing Flat back urinal (half stall urinal) in white vitreous chinaware of approved make in position with brass screws on 75 mm X 75 mm X 75 mm wooden blocks complete
(ii) 470 mm X 280 mm X 340 mm
</t>
    </r>
    <r>
      <rPr>
        <b/>
        <sz val="9"/>
        <rFont val="Calibri"/>
        <family val="2"/>
        <scheme val="minor"/>
      </rPr>
      <t>PWD S&amp;P Schedule, page.80,item no-6/(ii)</t>
    </r>
  </si>
  <si>
    <r>
      <t xml:space="preserve">Supplying, fitting and fixing 10 litre P.V.C. low-down cistern conforming to I.S. specification with P.V.C. fittings complete,C.I. brackets including two coats of painting to bracket etc.
</t>
    </r>
    <r>
      <rPr>
        <b/>
        <sz val="9"/>
        <rFont val="Calibri"/>
        <family val="2"/>
        <scheme val="minor"/>
      </rPr>
      <t>PWD S&amp;P Schedule, Page No.-36 Item No.-2,</t>
    </r>
  </si>
  <si>
    <r>
      <t xml:space="preserve">Supplying,fitting and fixing 32 mm dia. Flush Pipe of approved make with necessary fixing materials and clamps complete.
i) Polythene Flush Pipe
</t>
    </r>
    <r>
      <rPr>
        <b/>
        <sz val="9"/>
        <rFont val="Calibri"/>
        <family val="2"/>
        <scheme val="minor"/>
      </rPr>
      <t>PWD S&amp;P Schedule, Page no 81. Item no. 11(i)</t>
    </r>
  </si>
  <si>
    <r>
      <t xml:space="preserve">Supplying, fitting and fixing urinal flush pipe fittings of approved brand.
(a) C.P. urinal flush pipe fittings range of one </t>
    </r>
    <r>
      <rPr>
        <b/>
        <sz val="9"/>
        <rFont val="Calibri"/>
        <family val="2"/>
        <scheme val="minor"/>
      </rPr>
      <t>PWD S&amp;P Schedule, S.P.81,item-12/a</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</si>
  <si>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9"/>
        <rFont val="Calibri"/>
        <family val="2"/>
        <scheme val="minor"/>
      </rPr>
      <t>PWD S&amp;P Schedule,  P-41, It 2 (ii)</t>
    </r>
  </si>
  <si>
    <r>
      <t xml:space="preserve">Supplying,fitting and fixing approved brand P.V.C. CONNECTOR white flexible, with both ends coupling with heavy brass C.P. nut, 15 mm dia.,
(iii) 600 mm long
</t>
    </r>
    <r>
      <rPr>
        <b/>
        <sz val="9"/>
        <rFont val="Calibri"/>
        <family val="2"/>
        <scheme val="minor"/>
      </rPr>
      <t>PWD S&amp;P Schedule,  Page No.-43 Item No.-9-iii  PWD,</t>
    </r>
  </si>
  <si>
    <r>
      <t xml:space="preserve">Supplying,fitting and fixing approved brand 32 mm dia.P.V.C. waste pipe, with PVC coupling at one end fitted with necessary clamps.
(iv) 1050 mm long each
</t>
    </r>
    <r>
      <rPr>
        <b/>
        <sz val="9"/>
        <rFont val="Calibri"/>
        <family val="2"/>
        <scheme val="minor"/>
      </rPr>
      <t>PWD S&amp;P Schedule, Page No.-43 Item No. 10-iv</t>
    </r>
  </si>
  <si>
    <r>
      <t xml:space="preserve">(f) Hand Shower(Health Faucet) with 1mtr Fexible Tube with Wall Hook(Equivalent to Code No.573 &amp; Model -ALLIED of Jaquar or similar).
</t>
    </r>
    <r>
      <rPr>
        <b/>
        <sz val="9"/>
        <rFont val="Calibri"/>
        <family val="2"/>
        <scheme val="minor"/>
      </rPr>
      <t>PWD S&amp;P Schedule, Page No.-3 Item No.- 3 f,</t>
    </r>
  </si>
  <si>
    <r>
      <t xml:space="preserve">(a) (i) Chromium plated Bib Cock short body (Equivalent to Code No. 511 &amp; Model - Tropical / Sumthing Special of ESSCO or similar brand).
</t>
    </r>
    <r>
      <rPr>
        <b/>
        <sz val="9"/>
        <rFont val="Calibri"/>
        <family val="2"/>
        <scheme val="minor"/>
      </rPr>
      <t>PWD S&amp;P Schedule, Page No.-6 Item No.-7-a-i</t>
    </r>
  </si>
  <si>
    <r>
      <t xml:space="preserve">(b) (i) Chromium plated Stop Cock (Equivalent to Code No. 513(A) &amp; 513(B) &amp; Model - Tropical / Sumthing Special of ESSCO or similar                                                                              </t>
    </r>
    <r>
      <rPr>
        <b/>
        <sz val="9"/>
        <rFont val="Calibri"/>
        <family val="2"/>
        <scheme val="minor"/>
      </rPr>
      <t>PWD S&amp;P
Schedule, Page No.-6 Item No.-7-b-i</t>
    </r>
  </si>
  <si>
    <r>
      <t xml:space="preserve">Chromium plated angular Stop Cock with wall flange (Equivalent to Code No. 5053 &amp; Model - Florentine of Jaquar or similar brand). </t>
    </r>
    <r>
      <rPr>
        <b/>
        <sz val="9"/>
        <rFont val="Calibri"/>
        <family val="2"/>
        <scheme val="minor"/>
      </rPr>
      <t>PWD S&amp;P Schedule, Page No.-6 Item No.-7-d-i,</t>
    </r>
  </si>
  <si>
    <r>
      <t xml:space="preserve">Supplying, fitting and fixing pillar cock of approved make.
a) (i) CP Pillar Cock - 15 mm. (Equivalent to Code No. 507 &amp; Model
- Tropical / Sumthing Special of ESSCO or similar brand).
(P. No. - 45, Item. No. - 19(a)i, </t>
    </r>
    <r>
      <rPr>
        <b/>
        <sz val="9"/>
        <rFont val="Calibri"/>
        <family val="2"/>
        <scheme val="minor"/>
      </rPr>
      <t>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</si>
  <si>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libri"/>
        <family val="2"/>
        <scheme val="minor"/>
      </rPr>
      <t>Page No.-12 Item No.-19-i(a),  PWD,VOL-II , 2017-18</t>
    </r>
  </si>
  <si>
    <r>
      <t xml:space="preserve">(a) (a) For Exposed Work PVC Pipes, 15 mm
</t>
    </r>
    <r>
      <rPr>
        <b/>
        <sz val="9"/>
        <rFont val="Calibri"/>
        <family val="2"/>
        <scheme val="minor"/>
      </rPr>
      <t>Page No.-12 Item No.-19-i(a),  PWD,VOL-II , 2017-18</t>
    </r>
  </si>
  <si>
    <r>
      <t xml:space="preserve">(b) For Concealed Work PVC Pipes, 15 mm
</t>
    </r>
    <r>
      <rPr>
        <b/>
        <sz val="9"/>
        <rFont val="Calibri"/>
        <family val="2"/>
        <scheme val="minor"/>
      </rPr>
      <t>Page No.-12 Item No.-19-i(b),  PWD,VOL-II , 2017-18</t>
    </r>
  </si>
  <si>
    <r>
      <t xml:space="preserve">Supplying and fitting fixing of gunmetal wheel valve of approved brand and make tested to 21 Kg per sq. cm. 25 mm dia(E5)
</t>
    </r>
    <r>
      <rPr>
        <b/>
        <sz val="9"/>
        <rFont val="Calibri"/>
        <family val="2"/>
        <scheme val="minor"/>
      </rPr>
      <t>PWD S&amp;P Schedule,  P-5 It-5,vii),</t>
    </r>
  </si>
  <si>
    <r>
      <t xml:space="preserve">Supplying P.V.C. water storage tank of approved quality with closed top with lid (Black) - Multilayer
(b) 1000 litre capacity
</t>
    </r>
    <r>
      <rPr>
        <b/>
        <sz val="9"/>
        <rFont val="Calibri"/>
        <family val="2"/>
        <scheme val="minor"/>
      </rPr>
      <t>PWD S&amp;P Schedule,  page.37,item no-6 (b)</t>
    </r>
  </si>
  <si>
    <r>
      <t xml:space="preserve">Labour for hoisting plastic water storage tank.
(i) Upto 1500 litre capacity.
(a) Upto 1st story from G.L.
</t>
    </r>
    <r>
      <rPr>
        <b/>
        <sz val="9"/>
        <rFont val="Calibri"/>
        <family val="2"/>
        <scheme val="minor"/>
      </rPr>
      <t>PWD S&amp;P Schedule,  page.37,item no-10 (i)(a)</t>
    </r>
  </si>
  <si>
    <r>
      <t xml:space="preserve">Labour for punching hole in plastic water storage tank upto 50 mm dia.
</t>
    </r>
    <r>
      <rPr>
        <b/>
        <sz val="9"/>
        <rFont val="Calibri"/>
        <family val="2"/>
        <scheme val="minor"/>
      </rPr>
      <t>PWD S&amp;P Schedule, (P. No. - 38, Item. No. - 13</t>
    </r>
  </si>
  <si>
    <r>
      <t xml:space="preserve">Supply of UPVC pipes (B Type) &amp; fittings conforming to IS-13592- 1992.(A) (i) Single Socketed 3 Meter Length, (b) 110 mm
</t>
    </r>
    <r>
      <rPr>
        <b/>
        <sz val="9"/>
        <rFont val="Calibri"/>
        <family val="2"/>
        <scheme val="minor"/>
      </rPr>
      <t>PWD S&amp;P Schedule,  Page No.-68 Item No. 23,(A)(i)(b)</t>
    </r>
  </si>
  <si>
    <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libri"/>
        <family val="2"/>
        <scheme val="minor"/>
      </rPr>
      <t>PWD S&amp;P Schedule, (P. - 74, Item. No. - 24 (B)</t>
    </r>
  </si>
  <si>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9"/>
        <rFont val="Calibri"/>
        <family val="2"/>
        <scheme val="minor"/>
      </rPr>
      <t>(P. - 212, Item. No. - 21 (A)(i) , (B),(c),(i) &amp; (B), (d),(i), Pwd volume- i, 2017)</t>
    </r>
  </si>
  <si>
    <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libri"/>
        <family val="2"/>
        <scheme val="minor"/>
      </rPr>
      <t>PWD S&amp;P Schedule,  S.P.87,Item No-1/(i), 7th Corrigenda Volume ii</t>
    </r>
  </si>
  <si>
    <r>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50 users
A) With Pakur variety. (JSW/JSPL/SHYAM/SRMB/ELECTROSTEEL/SSL)</t>
    </r>
    <r>
      <rPr>
        <b/>
        <sz val="9"/>
        <rFont val="Calibri"/>
        <family val="2"/>
        <scheme val="minor"/>
      </rPr>
      <t xml:space="preserve"> PWD S&amp;P Schedule, S.P.88,Item No-3(ii)(A)      7th Corrigenda Volume ii</t>
    </r>
  </si>
  <si>
    <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9"/>
        <rFont val="Calibri"/>
        <family val="2"/>
        <scheme val="minor"/>
      </rPr>
      <t>S.P.89,Item No-4 7th Corrigenda Volume ii</t>
    </r>
  </si>
  <si>
    <r>
      <t xml:space="preserve">Supplying, fitting and fixing towel rail with two brackets.
(a) C.P. over brass
(ii) 25 mm dia. and 600 mm long                                                </t>
    </r>
    <r>
      <rPr>
        <b/>
        <sz val="9"/>
        <rFont val="Calibri"/>
        <family val="2"/>
        <scheme val="minor"/>
      </rPr>
      <t>PWD S&amp;P Schedule,   p No 82    I No- 22 (a)(ii)</t>
    </r>
  </si>
  <si>
    <r>
      <t xml:space="preserve">Supplying, fitting and fixing bevelled edged mirror 5.5 mm thick silver red as per I.S. 3438 / 1965 together with brass C.P. hinges. (ii) 600 mm X 450 mm                                                                </t>
    </r>
    <r>
      <rPr>
        <b/>
        <sz val="9"/>
        <rFont val="Calibri"/>
        <family val="2"/>
        <scheme val="minor"/>
      </rPr>
      <t>PWD S&amp;P Schedule,  P-
81, It-15(ii)</t>
    </r>
  </si>
  <si>
    <r>
      <t xml:space="preserve">Supplying, fitting and fixing soap holder.
(b) Fibre glass
</t>
    </r>
    <r>
      <rPr>
        <b/>
        <sz val="9"/>
        <rFont val="Calibri"/>
        <family val="2"/>
        <scheme val="minor"/>
      </rPr>
      <t>Sanitary and plumbing work schedule P-82, It-18(b)</t>
    </r>
  </si>
  <si>
    <r>
      <t xml:space="preserve">Supplying, fitting and fixing glass shelf with aluminium guard rails.
(a) Ordinary type with 5.5 mm sheet glass
(i) 450 mm X 125 mm
</t>
    </r>
    <r>
      <rPr>
        <b/>
        <sz val="9"/>
        <rFont val="Calibri"/>
        <family val="2"/>
        <scheme val="minor"/>
      </rPr>
      <t>Sanitary and plumbing work schedule P-81, It-16(a)(i)</t>
    </r>
  </si>
  <si>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libri"/>
        <family val="2"/>
        <scheme val="minor"/>
      </rPr>
      <t>PWD Building Works schedule, Page - 1, Item -3.a</t>
    </r>
  </si>
  <si>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9"/>
        <rFont val="Calibri"/>
        <family val="2"/>
        <scheme val="minor"/>
      </rPr>
      <t xml:space="preserve">PWD Building Works schedule, Page - 2, Item -4.a          </t>
    </r>
    <r>
      <rPr>
        <sz val="9"/>
        <rFont val="Calibri"/>
        <family val="2"/>
        <scheme val="minor"/>
      </rPr>
      <t xml:space="preserve">                            1 x 12.50 x 7.40 x 0.325 = 30.664  m3</t>
    </r>
  </si>
  <si>
    <r>
      <t xml:space="preserve">Single Brick Flat Soling of picked jhama bricks including ramming and dressing bed to proper level and filling joints with local sand. </t>
    </r>
    <r>
      <rPr>
        <b/>
        <sz val="9"/>
        <color theme="1"/>
        <rFont val="Calibri"/>
        <family val="2"/>
        <scheme val="minor"/>
      </rPr>
      <t xml:space="preserve">PWD Building Works schedule, Page- 14, Item - 1  ( Corri. Page-01, Date-04-06-2018)     </t>
    </r>
    <r>
      <rPr>
        <sz val="9"/>
        <color theme="1"/>
        <rFont val="Calibri"/>
        <family val="2"/>
        <scheme val="minor"/>
      </rPr>
      <t xml:space="preserve">                                                                           </t>
    </r>
  </si>
  <si>
    <r>
      <t xml:space="preserve">Ordinary Cement concrete (mix 1:1.5:3) with graded stone chips (20 mm nominal size) excluding shuttering and reinforcement,if any, in ground floor as per relevant IS codes.
a) Pakur Variety /Chandil Variety
</t>
    </r>
    <r>
      <rPr>
        <b/>
        <sz val="9"/>
        <rFont val="Calibri"/>
        <family val="2"/>
        <scheme val="minor"/>
      </rPr>
      <t xml:space="preserve">PWD Building Works schedule, p-26 Item 10 a (Rate Analysis)   </t>
    </r>
  </si>
  <si>
    <r>
      <t xml:space="preserve">Cement concrete with graded jhama khoa (30 mm size) excluding shuttering In ground floor and foundation. (a) 1:3:6 proportion. </t>
    </r>
    <r>
      <rPr>
        <b/>
        <sz val="9"/>
        <color theme="1"/>
        <rFont val="Calibri"/>
        <family val="2"/>
        <scheme val="minor"/>
      </rPr>
      <t xml:space="preserve">PWD Building Works schedule, Page -23, Item -B.1.a, ( Corri. Page- 09, Date-04-06-2018)   Rate Analysis1  ( Corri. Page-01, Date-04-06-2018)      </t>
    </r>
    <r>
      <rPr>
        <sz val="9"/>
        <color theme="1"/>
        <rFont val="Calibri"/>
        <family val="2"/>
        <scheme val="minor"/>
      </rPr>
      <t xml:space="preserve">                                                               </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</si>
  <si>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libri"/>
        <family val="2"/>
        <scheme val="minor"/>
      </rPr>
      <t xml:space="preserve">PWD Building Works schedule, Page -47, Item -1 (Rate Analysis) </t>
    </r>
    <r>
      <rPr>
        <sz val="9"/>
        <color theme="1"/>
        <rFont val="Calibri"/>
        <family val="2"/>
        <scheme val="minor"/>
      </rPr>
      <t xml:space="preserve">                                                                                              </t>
    </r>
  </si>
  <si>
    <r>
      <t xml:space="preserve">125 mm brick work with 1st classbricks in cement morter ( 1:4) in ground floor.                                                                                               </t>
    </r>
    <r>
      <rPr>
        <b/>
        <sz val="9"/>
        <color theme="1"/>
        <rFont val="Calibri"/>
        <family val="2"/>
        <scheme val="minor"/>
      </rPr>
      <t>PWD Building Works schedule, Page -16, Item-16,cori page -3, date -04.06.2018  (Rate Analysis)</t>
    </r>
    <r>
      <rPr>
        <sz val="9"/>
        <color theme="1"/>
        <rFont val="Calibri"/>
        <family val="2"/>
        <scheme val="minor"/>
      </rPr>
      <t xml:space="preserve">                                                                                                              </t>
    </r>
  </si>
  <si>
    <r>
      <t xml:space="preserve">Supplying and laying polythine sheet ( 150 gm/sq.m ) over dampproof course or beloe flooring or roof terracing or foundation or foundation trenches.                                                                          </t>
    </r>
    <r>
      <rPr>
        <b/>
        <sz val="9"/>
        <color theme="1"/>
        <rFont val="Calibri"/>
        <family val="2"/>
        <scheme val="minor"/>
      </rPr>
      <t>PWD Building Works schedule, Page -47, Item-3</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</si>
  <si>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t>
    </r>
    <r>
      <rPr>
        <b/>
        <sz val="9"/>
        <rFont val="Calibri"/>
        <family val="2"/>
        <scheme val="minor"/>
      </rPr>
      <t xml:space="preserve">PWD Building Works schedule, Page -42, Item- 36.f       </t>
    </r>
    <r>
      <rPr>
        <sz val="9"/>
        <rFont val="Calibri"/>
        <family val="2"/>
        <scheme val="minor"/>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</si>
  <si>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libri"/>
        <family val="2"/>
        <scheme val="minor"/>
      </rPr>
      <t xml:space="preserve">PWD Building Works schedule, Page -42, Item- 36.a     </t>
    </r>
    <r>
      <rPr>
        <sz val="9"/>
        <rFont val="Calibri"/>
        <family val="2"/>
        <scheme val="minor"/>
      </rPr>
      <t xml:space="preserve">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</si>
  <si>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libri"/>
        <family val="2"/>
        <scheme val="minor"/>
      </rPr>
      <t xml:space="preserve">PWD Building Works schedule, p-48 Item 6(ii)     </t>
    </r>
    <r>
      <rPr>
        <sz val="9"/>
        <rFont val="Calibri"/>
        <family val="2"/>
        <scheme val="minor"/>
      </rPr>
      <t xml:space="preserve">                      </t>
    </r>
  </si>
  <si>
    <r>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t>
    </r>
    <r>
      <rPr>
        <b/>
        <sz val="9"/>
        <rFont val="Calibri"/>
        <family val="2"/>
        <scheme val="minor"/>
      </rPr>
      <t xml:space="preserve">PWD Building Works schedule, Page - 43, Item - 40.a.i.1( Corri. 10th Page-01, Date-23-01-2020) (Rate Analysis)  </t>
    </r>
    <r>
      <rPr>
        <sz val="9"/>
        <rFont val="Calibri"/>
        <family val="2"/>
        <scheme val="minor"/>
      </rPr>
      <t xml:space="preserve">                                                                                                                                               Item  no   ,  </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</si>
  <si>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libri"/>
        <family val="2"/>
        <scheme val="minor"/>
      </rPr>
      <t>PWD Building Works schedule, Page -106, It</t>
    </r>
    <r>
      <rPr>
        <b/>
        <i/>
        <sz val="9"/>
        <rFont val="Calibri"/>
        <family val="2"/>
        <scheme val="minor"/>
      </rPr>
      <t xml:space="preserve">em- .18    </t>
    </r>
    <r>
      <rPr>
        <b/>
        <sz val="9"/>
        <rFont val="Calibri"/>
        <family val="2"/>
        <scheme val="minor"/>
      </rPr>
      <t xml:space="preserve">   </t>
    </r>
    <r>
      <rPr>
        <sz val="9"/>
        <rFont val="Calibri"/>
        <family val="2"/>
        <scheme val="minor"/>
      </rPr>
      <t xml:space="preserve">                                                                                                       </t>
    </r>
  </si>
  <si>
    <r>
      <t xml:space="preserve">Brick work with 1st class bricks in cement mortar (1:4)
(a) Foundation and plinth  groung floor
</t>
    </r>
    <r>
      <rPr>
        <b/>
        <sz val="9"/>
        <color rgb="FF000000"/>
        <rFont val="Calibri"/>
        <family val="2"/>
        <scheme val="minor"/>
      </rPr>
      <t xml:space="preserve">PWD Building Works schedule, Page -15, Item-7.a (Rate Analysis) </t>
    </r>
    <r>
      <rPr>
        <sz val="9"/>
        <color rgb="FF000000"/>
        <rFont val="Calibri"/>
        <family val="2"/>
        <scheme val="minor"/>
      </rPr>
      <t xml:space="preserve">                                                                                                </t>
    </r>
  </si>
  <si>
    <r>
      <t xml:space="preserve">Brick work with 1st class bricks in cement mortar (1:4)
(b) superstructure  groung floor
</t>
    </r>
    <r>
      <rPr>
        <b/>
        <sz val="9"/>
        <color rgb="FF000000"/>
        <rFont val="Calibri"/>
        <family val="2"/>
        <scheme val="minor"/>
      </rPr>
      <t>PWD Building Works schedule, Page -15, Item-7.b (Rate Analysis)</t>
    </r>
    <r>
      <rPr>
        <sz val="9"/>
        <color rgb="FF000000"/>
        <rFont val="Calibri"/>
        <family val="2"/>
        <scheme val="minor"/>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</si>
  <si>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libri"/>
        <family val="2"/>
        <scheme val="minor"/>
      </rPr>
      <t xml:space="preserve">PWD Building Works schedule, P-189 It- No. 1  (Rate Analysis)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</si>
  <si>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libri"/>
        <family val="2"/>
        <scheme val="minor"/>
      </rPr>
      <t>PWD Building Works schedule, P-189 It- No. 1 (ii)(c) (Rate Analysis</t>
    </r>
    <r>
      <rPr>
        <sz val="9"/>
        <rFont val="Calibri"/>
        <family val="2"/>
        <scheme val="minor"/>
      </rPr>
      <t xml:space="preserve">)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</si>
  <si>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libri"/>
        <family val="2"/>
        <scheme val="minor"/>
      </rPr>
      <t xml:space="preserve">PWD Building Works schedule,  P-115, It - 3 (i)   </t>
    </r>
    <r>
      <rPr>
        <sz val="9"/>
        <rFont val="Calibri"/>
        <family val="2"/>
        <scheme val="minor"/>
      </rPr>
      <t xml:space="preserve">                            </t>
    </r>
  </si>
  <si>
    <r>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t>
    </r>
    <r>
      <rPr>
        <b/>
        <sz val="9"/>
        <rFont val="Calibri"/>
        <family val="2"/>
        <scheme val="minor"/>
      </rPr>
      <t xml:space="preserve">P-125, It- 14(ii)     </t>
    </r>
    <r>
      <rPr>
        <sz val="9"/>
        <rFont val="Calibri"/>
        <family val="2"/>
        <scheme val="minor"/>
      </rPr>
      <t xml:space="preserve">                                                        </t>
    </r>
  </si>
  <si>
    <r>
      <rPr>
        <sz val="9"/>
        <rFont val="Calibri"/>
        <family val="2"/>
        <scheme val="minor"/>
      </rPr>
      <t xml:space="preserve">Anodised aluminium barrel / tower / socket bolt (full covered) of approved manufactured from extruded section conforming to I.S. 204/74 fitted and fixed with cadmium plated screws . (vii) 225mm long x 10mm dia. bolt.
</t>
    </r>
    <r>
      <rPr>
        <b/>
        <sz val="9"/>
        <rFont val="Calibri"/>
        <family val="2"/>
        <scheme val="minor"/>
      </rPr>
      <t>PWD Building Works schedule,  P-144, It No. 26 (vii)</t>
    </r>
  </si>
  <si>
    <r>
      <rPr>
        <sz val="9"/>
        <rFont val="Calibri"/>
        <family val="2"/>
        <scheme val="minor"/>
      </rPr>
      <t xml:space="preserve">Iron butt hinges of approved quality fitted and fixed with steel screws, with ISI mark. (viii) 100mm X 75mm X 3.50mm.
</t>
    </r>
    <r>
      <rPr>
        <b/>
        <sz val="9"/>
        <rFont val="Calibri"/>
        <family val="2"/>
        <scheme val="minor"/>
      </rPr>
      <t>PWD Building Works schedule, P-140, It No. -5 (viii)</t>
    </r>
  </si>
  <si>
    <r>
      <rPr>
        <sz val="9"/>
        <rFont val="Calibri"/>
        <family val="2"/>
        <scheme val="minor"/>
      </rPr>
      <t xml:space="preserve">Anodised aluminium decorative handle (hexagonal / fluted) of approed quality fitted and fixed complete.
(i) 150mm plate x 10mm dia rod x 12mm hexagonal/fluted.
</t>
    </r>
    <r>
      <rPr>
        <b/>
        <sz val="9"/>
        <rFont val="Calibri"/>
        <family val="2"/>
        <scheme val="minor"/>
      </rPr>
      <t>PWD Building Works schedule,  Page -146 . Item no-31,(i)</t>
    </r>
  </si>
  <si>
    <r>
      <rPr>
        <sz val="9"/>
        <rFont val="Calibri"/>
        <family val="2"/>
        <scheme val="minor"/>
      </rPr>
      <t xml:space="preserve">Iron hasp bolt of approved quality fitted and fixed complete (oxidised) with 16mm dia rod with concrete bolt and round fitting.
.b)250mm long.
</t>
    </r>
    <r>
      <rPr>
        <b/>
        <sz val="9"/>
        <rFont val="Calibri"/>
        <family val="2"/>
        <scheme val="minor"/>
      </rPr>
      <t>PWD Building Works schedule, Page -141 . Item no-10 b)</t>
    </r>
  </si>
  <si>
    <r>
      <t xml:space="preserve">Rendering the Surface of walls and ceiling with White Cement base WATER PROOF wall putty of approved make &amp; brand.(1.5 mm thick)     In Ground Floor
</t>
    </r>
    <r>
      <rPr>
        <b/>
        <sz val="9"/>
        <rFont val="Calibri"/>
        <family val="2"/>
        <scheme val="minor"/>
      </rPr>
      <t xml:space="preserve">PWD Building Works schedule,  PWD, P- 198, I - 5   </t>
    </r>
    <r>
      <rPr>
        <sz val="9"/>
        <rFont val="Calibri"/>
        <family val="2"/>
        <scheme val="minor"/>
      </rPr>
      <t xml:space="preserve">                        </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</si>
  <si>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9"/>
        <color theme="1"/>
        <rFont val="Calibri"/>
        <family val="2"/>
        <scheme val="minor"/>
      </rPr>
      <t>PWD Building Works schedule,  Page -74 , Item no- 46(i)  .</t>
    </r>
    <r>
      <rPr>
        <sz val="9"/>
        <color theme="1"/>
        <rFont val="Calibri"/>
        <family val="2"/>
        <scheme val="minor"/>
      </rPr>
      <t xml:space="preserve">                                                                25 mm thick             </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</si>
  <si>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9"/>
        <color theme="1"/>
        <rFont val="Calibri"/>
        <family val="2"/>
        <scheme val="minor"/>
      </rPr>
      <t>PWD Building Works schedule,  Page -74 , Item no- 46(i)</t>
    </r>
    <r>
      <rPr>
        <sz val="9"/>
        <color theme="1"/>
        <rFont val="Calibri"/>
        <family val="2"/>
        <scheme val="minor"/>
      </rPr>
      <t xml:space="preserve">  .                                                                                                                                    </t>
    </r>
  </si>
  <si>
    <r>
      <t xml:space="preserve">Dry Destempering interial walls or ceilling including cleaning, washing, smoothening surface (b) two coats                                  </t>
    </r>
    <r>
      <rPr>
        <b/>
        <sz val="9"/>
        <color theme="1"/>
        <rFont val="Calibri"/>
        <family val="2"/>
        <scheme val="minor"/>
      </rPr>
      <t xml:space="preserve">PWD Building Works schedule,  Page -196 , Item no- 9(b)  .  </t>
    </r>
    <r>
      <rPr>
        <sz val="9"/>
        <color theme="1"/>
        <rFont val="Calibri"/>
        <family val="2"/>
        <scheme val="minor"/>
      </rPr>
      <t xml:space="preserve">                                                                                           </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</si>
  <si>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9"/>
        <color theme="1"/>
        <rFont val="Calibri"/>
        <family val="2"/>
        <scheme val="minor"/>
      </rPr>
      <t xml:space="preserve">PWD Building Works schedule,  Page -196 , Item no- 8(b)    </t>
    </r>
    <r>
      <rPr>
        <sz val="9"/>
        <color theme="1"/>
        <rFont val="Calibri"/>
        <family val="2"/>
        <scheme val="minor"/>
      </rPr>
      <t xml:space="preserve">          </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</si>
  <si>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9"/>
        <color theme="1"/>
        <rFont val="Calibri"/>
        <family val="2"/>
        <scheme val="minor"/>
      </rPr>
      <t>PWD Building Works schedule,  Page -197 , It</t>
    </r>
  </si>
  <si>
    <r>
      <t xml:space="preserve">(b) Priming one coat on timber or plastered surface with synthetic oil bound primer of approved quality including smoothening surfaces by sand papering etc.                                                              </t>
    </r>
    <r>
      <rPr>
        <b/>
        <sz val="9"/>
        <rFont val="Calibri"/>
        <family val="2"/>
        <scheme val="minor"/>
      </rPr>
      <t>PWD Building Works schedule,  Page -200  . Item no- 1 (b)</t>
    </r>
  </si>
  <si>
    <r>
      <rPr>
        <sz val="9"/>
        <rFont val="Calibri"/>
        <family val="2"/>
        <scheme val="minor"/>
      </rP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9"/>
        <rFont val="Calibri"/>
        <family val="2"/>
        <scheme val="minor"/>
      </rPr>
      <t>PWD Building Works schedule,  Page -200 . Item no- 2(A)(a)(iv)</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</si>
  <si>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libri"/>
        <family val="2"/>
        <scheme val="minor"/>
      </rPr>
      <t xml:space="preserve">PWD Building Works schedule,  P-104  Item-13 A (i) (3rd Corrigendam Page No 91)     </t>
    </r>
    <r>
      <rPr>
        <sz val="9"/>
        <rFont val="Calibri"/>
        <family val="2"/>
        <scheme val="minor"/>
      </rPr>
      <t xml:space="preserve">                                                             </t>
    </r>
  </si>
  <si>
    <r>
      <rPr>
        <sz val="9"/>
        <rFont val="Calibri"/>
        <family val="2"/>
        <scheme val="minor"/>
      </rPr>
      <t xml:space="preserve">a) Priming one coat on steel or other metal surface with synthetic oil bound primer of approved quality including smoothening surfaces by sand papering etc.
</t>
    </r>
    <r>
      <rPr>
        <b/>
        <sz val="9"/>
        <rFont val="Calibri"/>
        <family val="2"/>
        <scheme val="minor"/>
      </rPr>
      <t>PWD Building Works schedule, P/200   Item-1(a)</t>
    </r>
  </si>
  <si>
    <r>
      <rPr>
        <sz val="9"/>
        <rFont val="Calibri"/>
        <family val="2"/>
        <scheme val="minor"/>
      </rP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libri"/>
        <family val="2"/>
        <scheme val="minor"/>
      </rPr>
      <t>PWD Building Works schedule, P-200   Item-2(b)(iv)</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</si>
  <si>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libri"/>
        <family val="2"/>
        <scheme val="minor"/>
      </rPr>
      <t>PWD Building Works schedule, Page-66   Item-36 (A)   ( 3rd                      Floor)</t>
    </r>
    <r>
      <rPr>
        <sz val="9"/>
        <rFont val="Calibri"/>
        <family val="2"/>
        <scheme val="minor"/>
      </rPr>
      <t xml:space="preserve">  </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</si>
  <si>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b)
Area of each tile above 0.09 Sq.m                                                       ii) Other than Coloured decorative including white
</t>
    </r>
    <r>
      <rPr>
        <b/>
        <sz val="9"/>
        <rFont val="Calibri"/>
        <family val="2"/>
        <scheme val="minor"/>
      </rPr>
      <t xml:space="preserve">PWD Building Works schedule, page-64, Item:35.(B.) (b).(ii)   ( 3rd Corrigendam ,Page 36)     </t>
    </r>
    <r>
      <rPr>
        <sz val="9"/>
        <rFont val="Calibri"/>
        <family val="2"/>
        <scheme val="minor"/>
      </rPr>
      <t xml:space="preserve">                                                              </t>
    </r>
  </si>
  <si>
    <r>
      <t xml:space="preserve">Supplying Fitting and Fixing Black Stone slab used in kitchen slab, alcove wardrobe etc. laid and joined with adhesive cement morter (1:2) including grinding or polishing as per direction of EIC in Ground Floor 
(a) Slab thickness 20 - 25 mm
</t>
    </r>
    <r>
      <rPr>
        <b/>
        <sz val="9"/>
        <rFont val="Calibri"/>
        <family val="2"/>
        <scheme val="minor"/>
      </rPr>
      <t>PWD S&amp;P Schedule,  page-53, i</t>
    </r>
  </si>
  <si>
    <r>
      <rPr>
        <sz val="9"/>
        <rFont val="Calibri"/>
        <family val="2"/>
        <scheme val="minor"/>
      </rP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libri"/>
        <family val="2"/>
        <scheme val="minor"/>
      </rPr>
      <t>PWD Building Works schedule,  PWD, P-233, I- 1(h) i</t>
    </r>
  </si>
  <si>
    <r>
      <rPr>
        <sz val="9"/>
        <rFont val="Calibri"/>
        <family val="2"/>
        <scheme val="minor"/>
      </rPr>
      <t>Supplying bubble free float glass of approved make and brand conforming to IS: 2835-1987.
iv) 5mm thick coloured / tinted / smoke glass.</t>
    </r>
    <r>
      <rPr>
        <b/>
        <sz val="9"/>
        <rFont val="Calibri"/>
        <family val="2"/>
        <scheme val="minor"/>
      </rPr>
      <t xml:space="preserve"> PWD Building Works schedule,  P-243, I -9</t>
    </r>
  </si>
  <si>
    <r>
      <rPr>
        <sz val="9"/>
        <rFont val="Calibri"/>
        <family val="2"/>
        <scheme val="minor"/>
      </rPr>
      <t xml:space="preserve">Painting block letters or digits in Black Japan or any approved paint as per direction.
e) Size above 7.5 cm. and upto 10 cm.
</t>
    </r>
    <r>
      <rPr>
        <b/>
        <sz val="9"/>
        <rFont val="Calibri"/>
        <family val="2"/>
        <scheme val="minor"/>
      </rPr>
      <t>PWD Building Works schedule,  P-268, It-17(e)</t>
    </r>
  </si>
  <si>
    <r>
      <rPr>
        <sz val="9"/>
        <rFont val="Calibri"/>
        <family val="2"/>
        <scheme val="minor"/>
      </rPr>
      <t xml:space="preserve">Supplying and Planting of different plant / trees ( Supplying well grown plants bushy and healthy, minimum height as specified i.e. exposed height including all leads &amp; lift, carriage, handling, manuring, applying presticide and fertilizer etc.  .
i) Furcaria veriegated 10-12 leaves in height 20-30cm in earthen pots of size 25cm.
</t>
    </r>
    <r>
      <rPr>
        <b/>
        <sz val="9"/>
        <rFont val="Calibri"/>
        <family val="2"/>
        <scheme val="minor"/>
      </rPr>
      <t>PWD Building Works schedule, Page -261, It- 9 (i)</t>
    </r>
  </si>
  <si>
    <r>
      <rPr>
        <sz val="9"/>
        <rFont val="Calibri"/>
        <family val="2"/>
        <scheme val="minor"/>
      </rPr>
      <t xml:space="preserve">x) Ficus blakii (F. Vivicon) well branched (Bushy) of height 120cm - 135 cm in earthen pot of size 30cm.
</t>
    </r>
    <r>
      <rPr>
        <b/>
        <sz val="9"/>
        <rFont val="Calibri"/>
        <family val="2"/>
        <scheme val="minor"/>
      </rPr>
      <t>PWD Building Works schedule,  Page -261, It- 9 (x)</t>
    </r>
  </si>
  <si>
    <r>
      <rPr>
        <sz val="9"/>
        <rFont val="Calibri"/>
        <family val="2"/>
        <scheme val="minor"/>
      </rPr>
      <t xml:space="preserve">xxvi) Areca Palm 4 - 5 suckers of height 90 cm to 105 cm in earthen pots of size 25 cm.
</t>
    </r>
    <r>
      <rPr>
        <b/>
        <sz val="9"/>
        <rFont val="Calibri"/>
        <family val="2"/>
        <scheme val="minor"/>
      </rPr>
      <t>PWD Building Works schedule, Page -261, It- 9 (xxvi)</t>
    </r>
  </si>
  <si>
    <r>
      <rPr>
        <sz val="9"/>
        <rFont val="Calibri"/>
        <family val="2"/>
        <scheme val="minor"/>
      </rPr>
      <t xml:space="preserve">Supplying, fitting and fixing Closet seat of approved make with lid and C.P.
hinges, rubber buffer and brass screws complete .(b) Anglo Indian
(i) Plastic (hallow type) White
</t>
    </r>
    <r>
      <rPr>
        <b/>
        <sz val="9"/>
        <rFont val="Calibri"/>
        <family val="2"/>
        <scheme val="minor"/>
      </rPr>
      <t>PWD S&amp;P Schedule,  page-81,item no 10.b.i</t>
    </r>
  </si>
  <si>
    <r>
      <rPr>
        <sz val="9"/>
        <rFont val="Calibri"/>
        <family val="2"/>
        <scheme val="minor"/>
      </rPr>
      <t xml:space="preserve">Supplying, fitting and fixing Flat back urinal (half stall urinal) in white vitreous chinaware of approved make in position with brass screws on 75 mm X 75 mm X 75 mm wooden blocks complete
(ii) 470 mm X 280 mm X 340 mm
</t>
    </r>
    <r>
      <rPr>
        <b/>
        <sz val="9"/>
        <rFont val="Calibri"/>
        <family val="2"/>
        <scheme val="minor"/>
      </rPr>
      <t>PWD S&amp;P Schedule, page.80,item no-6/(ii)</t>
    </r>
  </si>
  <si>
    <r>
      <t xml:space="preserve">Supplying , fittingand  fixing  18 mm thick marbel partition slab with chawk doongri square cut , both sides polished with two corners  rounded and edges polished.
</t>
    </r>
    <r>
      <rPr>
        <b/>
        <sz val="9"/>
        <color theme="1"/>
        <rFont val="Calibri"/>
        <family val="2"/>
        <scheme val="minor"/>
      </rPr>
      <t>PWD S&amp;P Schedule,  P-84</t>
    </r>
  </si>
  <si>
    <r>
      <rPr>
        <sz val="9"/>
        <rFont val="Calibri"/>
        <family val="2"/>
        <scheme val="minor"/>
      </rPr>
      <t xml:space="preserve">Supplying, fitting and fixing 10 litre P.V.C. low-down cistern conforming to I.S. specification with P.V.C. fittings complete,C.I. brackets including two coats of painting to bracket etc.
</t>
    </r>
    <r>
      <rPr>
        <b/>
        <sz val="9"/>
        <rFont val="Calibri"/>
        <family val="2"/>
        <scheme val="minor"/>
      </rPr>
      <t>PWD S&amp;P Schedule, Page No.-36 Item No.-2,</t>
    </r>
  </si>
  <si>
    <r>
      <rPr>
        <sz val="9"/>
        <rFont val="Calibri"/>
        <family val="2"/>
        <scheme val="minor"/>
      </rPr>
      <t xml:space="preserve">Supplying,fitting and fixing 32 mm dia. Flush Pipe of approved make with necessary fixing materials and clamps complete.
i) Polythene Flush Pipe
</t>
    </r>
    <r>
      <rPr>
        <b/>
        <sz val="9"/>
        <rFont val="Calibri"/>
        <family val="2"/>
        <scheme val="minor"/>
      </rPr>
      <t>PWD S&amp;P Schedule, Page no 81. Item no. 11(i)</t>
    </r>
  </si>
  <si>
    <r>
      <rPr>
        <sz val="9"/>
        <rFont val="Calibri"/>
        <family val="2"/>
        <scheme val="minor"/>
      </rPr>
      <t xml:space="preserve">Supplying, fitting and fixing urinal flush pipe fittings of approved brand.
(a) C.P. urinal flush pipe fittings range of one </t>
    </r>
    <r>
      <rPr>
        <b/>
        <sz val="9"/>
        <rFont val="Calibri"/>
        <family val="2"/>
        <scheme val="minor"/>
      </rPr>
      <t>PWD S&amp;P Schedule, S.P.81,item-12/a</t>
    </r>
  </si>
  <si>
    <r>
      <t xml:space="preserve">Supplying fitting and fixing pedestal of approved make for wash basin ( White )                                                                                       </t>
    </r>
    <r>
      <rPr>
        <b/>
        <sz val="9"/>
        <color theme="1"/>
        <rFont val="Calibri"/>
        <family val="2"/>
        <scheme val="minor"/>
      </rPr>
      <t>PWD S&amp;P Schedule,  P-41, It 3</t>
    </r>
  </si>
  <si>
    <r>
      <rPr>
        <sz val="9"/>
        <rFont val="Calibri"/>
        <family val="2"/>
        <scheme val="minor"/>
      </rPr>
      <t xml:space="preserve">Supplying,fitting and fixing approved brand P.V.C. CONNECTOR white flexible, with both ends coupling with heavy brass C.P. nut, 15 mm dia.,
(iii) 600 mm long
</t>
    </r>
    <r>
      <rPr>
        <b/>
        <sz val="9"/>
        <rFont val="Calibri"/>
        <family val="2"/>
        <scheme val="minor"/>
      </rPr>
      <t>PWD S&amp;P Schedule,  Page No.-43 Item No.-9-iii  PWD,</t>
    </r>
  </si>
  <si>
    <r>
      <rPr>
        <sz val="9"/>
        <rFont val="Calibri"/>
        <family val="2"/>
        <scheme val="minor"/>
      </rPr>
      <t xml:space="preserve">Supplying,fitting and fixing approved brand 32 mm dia.P.V.C. waste pipe, with PVC coupling at one end fitted with necessary clamps.
(iv) 1050 mm long each
</t>
    </r>
    <r>
      <rPr>
        <b/>
        <sz val="9"/>
        <rFont val="Calibri"/>
        <family val="2"/>
        <scheme val="minor"/>
      </rPr>
      <t>PWD S&amp;P Schedule, Page No.-43 Item No. 10-iv</t>
    </r>
  </si>
  <si>
    <r>
      <rPr>
        <sz val="9"/>
        <rFont val="Calibri"/>
        <family val="2"/>
        <scheme val="minor"/>
      </rPr>
      <t xml:space="preserve">(f) Hand Shower(Health Faucet) with 1mtr Fexible Tube with Wall Hook(Equivalent to Code No.573 &amp; Model -ALLIED of Jaquar or similar).
</t>
    </r>
    <r>
      <rPr>
        <b/>
        <sz val="9"/>
        <rFont val="Calibri"/>
        <family val="2"/>
        <scheme val="minor"/>
      </rPr>
      <t>PWD S&amp;P Schedule, Page No.-3 Item No.- 3 f,</t>
    </r>
  </si>
  <si>
    <r>
      <rPr>
        <sz val="9"/>
        <rFont val="Calibri"/>
        <family val="2"/>
        <scheme val="minor"/>
      </rPr>
      <t xml:space="preserve">(a) (i) Chromium plated Bib Cock short body (Equivalent to Code No. 511 &amp; Model - Tropical / Sumthing Special of ESSCO or similar brand).
</t>
    </r>
    <r>
      <rPr>
        <b/>
        <sz val="9"/>
        <rFont val="Calibri"/>
        <family val="2"/>
        <scheme val="minor"/>
      </rPr>
      <t>PWD S&amp;P Schedule, Page No.-6 Item No.-7-a-i</t>
    </r>
  </si>
  <si>
    <r>
      <rPr>
        <sz val="9"/>
        <rFont val="Calibri"/>
        <family val="2"/>
        <scheme val="minor"/>
      </rPr>
      <t xml:space="preserve">(b) (i) Chromium plated Stop Cock (Equivalent to Code No. 513(A) &amp; 513(B) &amp; Model - Tropical / Sumthing Special of ESSCO or similar                                                                              </t>
    </r>
    <r>
      <rPr>
        <b/>
        <sz val="9"/>
        <rFont val="Calibri"/>
        <family val="2"/>
        <scheme val="minor"/>
      </rPr>
      <t xml:space="preserve">PWD S&amp;P Schedule, Page No.-6 Item No.-7-b-i
                              </t>
    </r>
  </si>
  <si>
    <r>
      <rPr>
        <sz val="9"/>
        <rFont val="Calibri"/>
        <family val="2"/>
        <scheme val="minor"/>
      </rPr>
      <t xml:space="preserve">Supplying, fitting and fixing pillar cock of approved make.
a) (i) CP Pillar Cock - 15 mm. (Equivalent to Code No. 507 &amp; Model
- Tropical / Sumthing Special of ESSCO or similar brand).
</t>
    </r>
    <r>
      <rPr>
        <b/>
        <sz val="9"/>
        <rFont val="Calibri"/>
        <family val="2"/>
        <scheme val="minor"/>
      </rPr>
      <t>(P. No. - 45, Item. No. - 19(a)i, Pwd Sanitary Plumbing Schedule 2017)</t>
    </r>
  </si>
  <si>
    <r>
      <rPr>
        <sz val="9"/>
        <rFont val="Calibri"/>
        <family val="2"/>
        <scheme val="minor"/>
      </rP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libri"/>
        <family val="2"/>
        <scheme val="minor"/>
      </rPr>
      <t>Page No.-12 Item No.-19-i(a),  PWD,VOL-II , 2017-18</t>
    </r>
  </si>
  <si>
    <r>
      <rPr>
        <sz val="9"/>
        <rFont val="Calibri"/>
        <family val="2"/>
        <scheme val="minor"/>
      </rPr>
      <t xml:space="preserve">(a) (a) For Exposed Work PVC Pipes, 15 mm
</t>
    </r>
    <r>
      <rPr>
        <b/>
        <sz val="9"/>
        <rFont val="Calibri"/>
        <family val="2"/>
        <scheme val="minor"/>
      </rPr>
      <t>Page No.-12 Item No.-19-i(a),  PWD,VOL-II , 2017-18</t>
    </r>
  </si>
  <si>
    <r>
      <rPr>
        <sz val="9"/>
        <rFont val="Calibri"/>
        <family val="2"/>
        <scheme val="minor"/>
      </rPr>
      <t xml:space="preserve">(b) For Concealed Work PVC Pipes, 15 mm
</t>
    </r>
    <r>
      <rPr>
        <b/>
        <sz val="9"/>
        <rFont val="Calibri"/>
        <family val="2"/>
        <scheme val="minor"/>
      </rPr>
      <t>Page No.-12 Item No.-19-i(b),  PWD,VOL-II , 2017-18</t>
    </r>
  </si>
  <si>
    <r>
      <rPr>
        <sz val="9"/>
        <rFont val="Calibri"/>
        <family val="2"/>
        <scheme val="minor"/>
      </rPr>
      <t xml:space="preserve">Supplying and fitting fixing of gunmetal wheel valve of approved brand and make tested to 21 Kg per sq. cm. 25 mm dia(E5)
</t>
    </r>
    <r>
      <rPr>
        <b/>
        <sz val="9"/>
        <rFont val="Calibri"/>
        <family val="2"/>
        <scheme val="minor"/>
      </rPr>
      <t>PWD S&amp;P Schedule,  P-5 It-5,vii),</t>
    </r>
  </si>
  <si>
    <r>
      <rPr>
        <sz val="9"/>
        <rFont val="Calibri"/>
        <family val="2"/>
        <scheme val="minor"/>
      </rPr>
      <t xml:space="preserve">Supplying P.V.C. water storage tank of approved quality with closed top with lid (Black) - Multilayer
(b) 1000 litre capacity
</t>
    </r>
    <r>
      <rPr>
        <b/>
        <sz val="9"/>
        <rFont val="Calibri"/>
        <family val="2"/>
        <scheme val="minor"/>
      </rPr>
      <t>PWD S&amp;P Schedule,  page.37,item no-6 (b)</t>
    </r>
  </si>
  <si>
    <r>
      <rPr>
        <sz val="9"/>
        <rFont val="Calibri"/>
        <family val="2"/>
        <scheme val="minor"/>
      </rPr>
      <t xml:space="preserve">Labour for hoisting plastic water storage tank.
(i) Upto 1500 litre capacity.
(a) Upto 1st story from G.L.
</t>
    </r>
    <r>
      <rPr>
        <b/>
        <sz val="9"/>
        <rFont val="Calibri"/>
        <family val="2"/>
        <scheme val="minor"/>
      </rPr>
      <t>PWD S&amp;P Schedule,  page.37,item no-10 (i)(a)</t>
    </r>
  </si>
  <si>
    <r>
      <rPr>
        <sz val="9"/>
        <rFont val="Calibri"/>
        <family val="2"/>
        <scheme val="minor"/>
      </rPr>
      <t xml:space="preserve">Labour for punching hole in plastic water storage tank upto 50 mm dia.
</t>
    </r>
    <r>
      <rPr>
        <b/>
        <sz val="9"/>
        <rFont val="Calibri"/>
        <family val="2"/>
        <scheme val="minor"/>
      </rPr>
      <t>PWD S&amp;P Schedule, (P. No. - 38, Item. No. - 13</t>
    </r>
  </si>
  <si>
    <r>
      <rPr>
        <sz val="9"/>
        <rFont val="Calibri"/>
        <family val="2"/>
        <scheme val="minor"/>
      </rPr>
      <t xml:space="preserve">Supply of UPVC pipes (B Type) &amp; fittings conforming to IS-13592- 1992.(A) (i) Single Socketed 3 Meter Length, (b) 110 mm
</t>
    </r>
    <r>
      <rPr>
        <b/>
        <sz val="9"/>
        <rFont val="Calibri"/>
        <family val="2"/>
        <scheme val="minor"/>
      </rPr>
      <t>PWD S&amp;P Schedule,  Page No.-68 Item No. 23,(A)(i)(b)</t>
    </r>
  </si>
  <si>
    <r>
      <rPr>
        <sz val="9"/>
        <rFont val="Calibri"/>
        <family val="2"/>
        <scheme val="minor"/>
      </rP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libri"/>
        <family val="2"/>
        <scheme val="minor"/>
      </rPr>
      <t>PWD S&amp;P Schedule, (P. - 74, Item. No. - 24 (B)</t>
    </r>
  </si>
  <si>
    <r>
      <rPr>
        <sz val="9"/>
        <rFont val="Calibri"/>
        <family val="2"/>
        <scheme val="minor"/>
      </rP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9"/>
        <rFont val="Calibri"/>
        <family val="2"/>
        <scheme val="minor"/>
      </rPr>
      <t>(P. - 212, Item. No. - 21 (A)(i) , (B),(c),(i) &amp; (B), (d),(i), Pwd volume- i, 2017)</t>
    </r>
  </si>
  <si>
    <r>
      <rPr>
        <sz val="9"/>
        <rFont val="Calibri"/>
        <family val="2"/>
        <scheme val="minor"/>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libri"/>
        <family val="2"/>
        <scheme val="minor"/>
      </rPr>
      <t>PWD S&amp;P Schedule,  S.P.87,Item No-1/(i), 7th Corrigenda Volume ii</t>
    </r>
  </si>
  <si>
    <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50 users
A) With Pakur variety. (JSW/JSPL/SHYAM/SRMB/ELECTROSTEEL/SSL) </t>
    </r>
    <r>
      <rPr>
        <b/>
        <sz val="9"/>
        <rFont val="Calibri"/>
        <family val="2"/>
        <scheme val="minor"/>
      </rPr>
      <t>PWD S&amp;P Schedule, S.P.88,Item No-3(ii)(A)      7th Corrigenda Volume ii</t>
    </r>
  </si>
  <si>
    <r>
      <rPr>
        <sz val="9"/>
        <rFont val="Calibri"/>
        <family val="2"/>
        <scheme val="minor"/>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9"/>
        <rFont val="Calibri"/>
        <family val="2"/>
        <scheme val="minor"/>
      </rPr>
      <t>S.P.89,Item No-4 7th Corrigenda Volume ii</t>
    </r>
  </si>
  <si>
    <r>
      <rPr>
        <sz val="9"/>
        <rFont val="Calibri"/>
        <family val="2"/>
        <scheme val="minor"/>
      </rPr>
      <t xml:space="preserve">Supplying, fitting and fixing towel rail with two brackets.
(a) C.P. over brass
(ii) 25 mm dia. and 600 mm long                                                        </t>
    </r>
    <r>
      <rPr>
        <b/>
        <sz val="9"/>
        <rFont val="Calibri"/>
        <family val="2"/>
        <scheme val="minor"/>
      </rPr>
      <t>PWD S&amp;P Schedule,   p No 82    I No- 22 (a)(ii)</t>
    </r>
  </si>
  <si>
    <t>Supplying, fitting and fixing bevelled edged mirror 5.5 mm thick silver red as per I.S. 3438 / 1965 together with brass C.P. hinges. (ii) 600 mm X 450 mm                                                                                  PWD S&amp;P Schedule,  P-81, It-15(ii)</t>
  </si>
  <si>
    <r>
      <rPr>
        <sz val="9"/>
        <rFont val="Calibri"/>
        <family val="2"/>
        <scheme val="minor"/>
      </rPr>
      <t xml:space="preserve">Supplying, fitting and fixing soap holder.
(b) Fibre glass
</t>
    </r>
    <r>
      <rPr>
        <b/>
        <sz val="9"/>
        <rFont val="Calibri"/>
        <family val="2"/>
        <scheme val="minor"/>
      </rPr>
      <t>Sanitary and plumbing work schedule P-82, It-18(b)</t>
    </r>
  </si>
  <si>
    <r>
      <rPr>
        <sz val="9"/>
        <rFont val="Calibri"/>
        <family val="2"/>
        <scheme val="minor"/>
      </rPr>
      <t xml:space="preserve">Supplying, fitting and fixing glass shelf with aluminium guard rails.
(a) Ordinary type with 5.5 mm sheet glass
(i) 450 mm X 125 mm
</t>
    </r>
    <r>
      <rPr>
        <b/>
        <sz val="9"/>
        <rFont val="Calibri"/>
        <family val="2"/>
        <scheme val="minor"/>
      </rPr>
      <t>Sanitary and plumbing work schedule P-81, It-16(a)(i)</t>
    </r>
  </si>
  <si>
    <t xml:space="preserve">   ESTIMATE  CONSTRUCTION OF INStITUTIONAL TOILET POLICE LINE (LEADY POLICE) WARD-17,PLOT NO-1662,JL NO-102,DAG NO-1662,KHATIAN NO-2673,MOUZA-SONATORE UNDER SURI MUNICIPALITY OF WEST BENGAL (MODEL NO-D) CIVIL WORKS
TOILET SEATS-12 NOS AND URINAL-18 NOS BATH-2 NOS CHILDREN FEED ROOM-1</t>
  </si>
  <si>
    <t>Rupees Twenty Four Lakh Twenty Seven Thousand Eight Hundred Twenty Eight Only</t>
  </si>
  <si>
    <t xml:space="preserve">     ESTIMATE  CONSTRUCTION OF INStITUTIONAL TOILET POLICE LINE (LEADY POLICE) WARD-17,PLOT NO-1662,JL NO-102,DAG NO-1662,KHATIAN NO-2673,MOUZA-SONATORE UNDER SURI MUNICIPALITY OF WEST BENGAL (MODEL NO-D) CIVIL WORKS
TOILET SEATS-12 NOS AND URINAL-18 NOS BATH-2 NOS CHILDREN FEED ROOM-1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</si>
</sst>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29" x14ac:knownFonts="1">
    <font>
      <sz val="11"/>
      <color theme="1"/>
      <name val="Calibri"/>
      <family val="2"/>
      <scheme val="minor"/>
    </font>
    <font>
      <sz val="10"/>
      <name val="Calibri"/>
      <family val="2"/>
    </font>
    <font>
      <sz val="10"/>
      <name val="Calibri"/>
      <family val="1"/>
    </font>
    <font>
      <sz val="10"/>
      <color rgb="FF000000"/>
      <name val="Calibri"/>
      <family val="2"/>
    </font>
    <font>
      <sz val="10"/>
      <color rgb="FF000000"/>
      <name val="Times New Roman"/>
      <family val="2"/>
    </font>
    <font>
      <b/>
      <sz val="10"/>
      <color rgb="FF000000"/>
      <name val="Calibri"/>
      <family val="2"/>
    </font>
    <font>
      <sz val="10"/>
      <name val="Times New Roman"/>
      <family val="1"/>
    </font>
    <font>
      <b/>
      <sz val="12"/>
      <color rgb="FF000000"/>
      <name val="Calibri"/>
      <family val="2"/>
    </font>
    <font>
      <sz val="10"/>
      <color theme="1"/>
      <name val="Arial"/>
      <family val="2"/>
    </font>
    <font>
      <sz val="12"/>
      <color theme="1"/>
      <name val="Calibri"/>
      <family val="2"/>
      <scheme val="minor"/>
    </font>
    <font>
      <b/>
      <sz val="11"/>
      <color theme="1"/>
      <name val="Calibri"/>
      <family val="2"/>
      <scheme val="minor"/>
    </font>
    <font>
      <b/>
      <sz val="10"/>
      <color rgb="FF000000"/>
      <name val="Times New Roman"/>
      <family val="2"/>
    </font>
    <font>
      <b/>
      <sz val="10"/>
      <name val="Calibri"/>
      <family val="2"/>
    </font>
    <font>
      <b/>
      <sz val="10"/>
      <color theme="1"/>
      <name val="Calibri"/>
      <family val="2"/>
      <scheme val="minor"/>
    </font>
    <font>
      <sz val="10"/>
      <color theme="1"/>
      <name val="Calibri"/>
      <family val="2"/>
      <scheme val="minor"/>
    </font>
    <font>
      <b/>
      <sz val="9"/>
      <name val="Calibri"/>
      <family val="2"/>
      <scheme val="minor"/>
    </font>
    <font>
      <sz val="10"/>
      <color rgb="FF000000"/>
      <name val="Calibri"/>
      <family val="2"/>
      <scheme val="minor"/>
    </font>
    <font>
      <sz val="10"/>
      <name val="Calibri"/>
      <family val="2"/>
      <scheme val="minor"/>
    </font>
    <font>
      <sz val="9"/>
      <name val="Calibri"/>
      <family val="2"/>
      <scheme val="minor"/>
    </font>
    <font>
      <sz val="11"/>
      <color rgb="FF000000"/>
      <name val="Calibri"/>
      <family val="2"/>
      <scheme val="minor"/>
    </font>
    <font>
      <b/>
      <sz val="10"/>
      <color rgb="FF000000"/>
      <name val="Calibri"/>
      <family val="2"/>
      <scheme val="minor"/>
    </font>
    <font>
      <sz val="12"/>
      <name val="Calibri"/>
      <family val="2"/>
      <scheme val="minor"/>
    </font>
    <font>
      <b/>
      <sz val="11"/>
      <name val="Calibri"/>
      <family val="2"/>
      <scheme val="minor"/>
    </font>
    <font>
      <b/>
      <sz val="9"/>
      <color theme="1"/>
      <name val="Calibri"/>
      <family val="2"/>
      <scheme val="minor"/>
    </font>
    <font>
      <sz val="9"/>
      <color theme="1"/>
      <name val="Calibri"/>
      <family val="2"/>
      <scheme val="minor"/>
    </font>
    <font>
      <b/>
      <sz val="10"/>
      <name val="Calibri"/>
      <family val="2"/>
      <scheme val="minor"/>
    </font>
    <font>
      <sz val="9"/>
      <color rgb="FF000000"/>
      <name val="Calibri"/>
      <family val="2"/>
      <scheme val="minor"/>
    </font>
    <font>
      <b/>
      <sz val="9"/>
      <color rgb="FF000000"/>
      <name val="Calibri"/>
      <family val="2"/>
      <scheme val="minor"/>
    </font>
    <font>
      <b/>
      <i/>
      <sz val="9"/>
      <name val="Calibri"/>
      <family val="2"/>
      <scheme val="minor"/>
    </font>
  </fonts>
  <fills count="2">
    <fill>
      <patternFill patternType="none"/>
    </fill>
    <fill>
      <patternFill patternType="gray125"/>
    </fill>
  </fills>
  <borders count="3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rgb="FF000000"/>
      </right>
      <top style="thin">
        <color indexed="64"/>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bottom style="thin">
        <color indexed="64"/>
      </bottom>
      <diagonal/>
    </border>
    <border>
      <left style="thin">
        <color indexed="64"/>
      </left>
      <right/>
      <top/>
      <bottom/>
      <diagonal/>
    </border>
    <border>
      <left style="thin">
        <color indexed="64"/>
      </left>
      <right/>
      <top/>
      <bottom style="thin">
        <color rgb="FF000000"/>
      </bottom>
      <diagonal/>
    </border>
    <border>
      <left/>
      <right style="thin">
        <color indexed="64"/>
      </right>
      <top/>
      <bottom style="thin">
        <color rgb="FF000000"/>
      </bottom>
      <diagonal/>
    </border>
    <border>
      <left style="thin">
        <color indexed="64"/>
      </left>
      <right style="thin">
        <color indexed="64"/>
      </right>
      <top style="thin">
        <color rgb="FF000000"/>
      </top>
      <bottom style="thin">
        <color rgb="FF000000"/>
      </bottom>
      <diagonal/>
    </border>
    <border>
      <left/>
      <right style="thin">
        <color indexed="64"/>
      </right>
      <top style="thin">
        <color rgb="FF000000"/>
      </top>
      <bottom style="thin">
        <color rgb="FF000000"/>
      </bottom>
      <diagonal/>
    </border>
    <border>
      <left style="thin">
        <color rgb="FF000000"/>
      </left>
      <right/>
      <top style="thin">
        <color rgb="FF000000"/>
      </top>
      <bottom style="thin">
        <color indexed="64"/>
      </bottom>
      <diagonal/>
    </border>
    <border>
      <left/>
      <right/>
      <top/>
      <bottom style="thin">
        <color indexed="64"/>
      </bottom>
      <diagonal/>
    </border>
    <border>
      <left style="thin">
        <color indexed="64"/>
      </left>
      <right style="thin">
        <color rgb="FF000000"/>
      </right>
      <top/>
      <bottom style="thin">
        <color rgb="FF000000"/>
      </bottom>
      <diagonal/>
    </border>
    <border>
      <left/>
      <right style="thin">
        <color indexed="64"/>
      </right>
      <top/>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right style="thin">
        <color indexed="64"/>
      </right>
      <top/>
      <bottom style="thin">
        <color indexed="64"/>
      </bottom>
      <diagonal/>
    </border>
    <border>
      <left style="thin">
        <color rgb="FF000000"/>
      </left>
      <right style="thin">
        <color indexed="64"/>
      </right>
      <top style="thin">
        <color rgb="FF000000"/>
      </top>
      <bottom style="thin">
        <color rgb="FF000000"/>
      </bottom>
      <diagonal/>
    </border>
  </borders>
  <cellStyleXfs count="1">
    <xf numFmtId="0" fontId="0" fillId="0" borderId="0"/>
  </cellStyleXfs>
  <cellXfs count="148">
    <xf numFmtId="0" fontId="0" fillId="0" borderId="0" xfId="0"/>
    <xf numFmtId="1" fontId="3" fillId="0" borderId="1" xfId="0" applyNumberFormat="1" applyFont="1" applyFill="1" applyBorder="1" applyAlignment="1">
      <alignment horizontal="center" vertical="center" shrinkToFit="1"/>
    </xf>
    <xf numFmtId="1" fontId="3" fillId="0" borderId="1" xfId="0" applyNumberFormat="1" applyFont="1" applyFill="1" applyBorder="1" applyAlignment="1">
      <alignment horizontal="center" vertical="top" shrinkToFit="1"/>
    </xf>
    <xf numFmtId="0" fontId="1" fillId="0" borderId="1" xfId="0" applyFont="1" applyFill="1" applyBorder="1" applyAlignment="1">
      <alignment horizontal="left" vertical="top" wrapText="1"/>
    </xf>
    <xf numFmtId="0" fontId="0" fillId="0" borderId="1" xfId="0" applyFont="1" applyFill="1" applyBorder="1" applyAlignment="1">
      <alignment horizontal="left" vertical="top" wrapText="1"/>
    </xf>
    <xf numFmtId="2" fontId="0" fillId="0" borderId="0" xfId="0" applyNumberFormat="1"/>
    <xf numFmtId="9" fontId="0" fillId="0" borderId="0" xfId="0" applyNumberFormat="1"/>
    <xf numFmtId="0" fontId="1" fillId="0" borderId="10"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0" xfId="0" applyFont="1" applyFill="1" applyBorder="1" applyAlignment="1">
      <alignment horizontal="left" vertical="center" wrapText="1"/>
    </xf>
    <xf numFmtId="0" fontId="8" fillId="0" borderId="10" xfId="0" applyFont="1" applyFill="1" applyBorder="1" applyAlignment="1">
      <alignment horizontal="left" vertical="center" wrapText="1"/>
    </xf>
    <xf numFmtId="0" fontId="1" fillId="0" borderId="6" xfId="0" applyFont="1" applyFill="1" applyBorder="1" applyAlignment="1">
      <alignment horizontal="left" vertical="center" wrapText="1"/>
    </xf>
    <xf numFmtId="0" fontId="1"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4" xfId="0" applyFont="1" applyFill="1" applyBorder="1" applyAlignment="1">
      <alignment horizontal="left" vertical="center" wrapText="1"/>
    </xf>
    <xf numFmtId="0" fontId="8" fillId="0" borderId="0" xfId="0" applyFont="1" applyBorder="1" applyAlignment="1">
      <alignment horizontal="left" vertical="center" wrapText="1"/>
    </xf>
    <xf numFmtId="1" fontId="3" fillId="0" borderId="10" xfId="0" applyNumberFormat="1" applyFont="1" applyFill="1" applyBorder="1" applyAlignment="1">
      <alignment horizontal="center" vertical="center" shrinkToFit="1"/>
    </xf>
    <xf numFmtId="2" fontId="3" fillId="0" borderId="10" xfId="0" applyNumberFormat="1" applyFont="1" applyFill="1" applyBorder="1" applyAlignment="1">
      <alignment horizontal="center" vertical="center" shrinkToFit="1"/>
    </xf>
    <xf numFmtId="1" fontId="4" fillId="0" borderId="10" xfId="0" applyNumberFormat="1" applyFont="1" applyFill="1" applyBorder="1" applyAlignment="1">
      <alignment horizontal="center" vertical="center" shrinkToFit="1"/>
    </xf>
    <xf numFmtId="1" fontId="4" fillId="0" borderId="6" xfId="0" applyNumberFormat="1" applyFont="1" applyFill="1" applyBorder="1" applyAlignment="1">
      <alignment horizontal="center" vertical="center" shrinkToFit="1"/>
    </xf>
    <xf numFmtId="2" fontId="3" fillId="0" borderId="6" xfId="0" applyNumberFormat="1" applyFont="1" applyFill="1" applyBorder="1" applyAlignment="1">
      <alignment horizontal="center" vertical="center" shrinkToFit="1"/>
    </xf>
    <xf numFmtId="1" fontId="4" fillId="0" borderId="1" xfId="0" applyNumberFormat="1" applyFont="1" applyFill="1" applyBorder="1" applyAlignment="1">
      <alignment horizontal="center" vertical="center" shrinkToFit="1"/>
    </xf>
    <xf numFmtId="2" fontId="3" fillId="0" borderId="1" xfId="0" applyNumberFormat="1" applyFont="1" applyFill="1" applyBorder="1" applyAlignment="1">
      <alignment horizontal="center" vertical="center" shrinkToFit="1"/>
    </xf>
    <xf numFmtId="1" fontId="4" fillId="0" borderId="2" xfId="0" applyNumberFormat="1" applyFont="1" applyFill="1" applyBorder="1" applyAlignment="1">
      <alignment horizontal="center" vertical="center" shrinkToFit="1"/>
    </xf>
    <xf numFmtId="2" fontId="3" fillId="0" borderId="2" xfId="0" applyNumberFormat="1" applyFont="1" applyFill="1" applyBorder="1" applyAlignment="1">
      <alignment horizontal="center" vertical="center" shrinkToFit="1"/>
    </xf>
    <xf numFmtId="1" fontId="4" fillId="0" borderId="4" xfId="0" applyNumberFormat="1" applyFont="1" applyFill="1" applyBorder="1" applyAlignment="1">
      <alignment horizontal="center" vertical="center" shrinkToFit="1"/>
    </xf>
    <xf numFmtId="2" fontId="3" fillId="0" borderId="5" xfId="0" applyNumberFormat="1" applyFont="1" applyFill="1" applyBorder="1" applyAlignment="1">
      <alignment horizontal="center" vertical="center" shrinkToFit="1"/>
    </xf>
    <xf numFmtId="1" fontId="11" fillId="0" borderId="10" xfId="0" applyNumberFormat="1" applyFont="1" applyFill="1" applyBorder="1" applyAlignment="1">
      <alignment horizontal="center" vertical="center" shrinkToFit="1"/>
    </xf>
    <xf numFmtId="0" fontId="6" fillId="0" borderId="10"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2" fillId="0" borderId="0" xfId="0" applyFont="1" applyFill="1" applyBorder="1" applyAlignment="1">
      <alignment horizontal="right" wrapText="1"/>
    </xf>
    <xf numFmtId="9" fontId="1" fillId="0" borderId="0" xfId="0" applyNumberFormat="1" applyFont="1" applyFill="1" applyBorder="1" applyAlignment="1">
      <alignment horizontal="left" vertical="top" wrapText="1"/>
    </xf>
    <xf numFmtId="9" fontId="3" fillId="0" borderId="0" xfId="0" applyNumberFormat="1" applyFont="1" applyFill="1" applyBorder="1" applyAlignment="1">
      <alignment horizontal="right" shrinkToFit="1"/>
    </xf>
    <xf numFmtId="2" fontId="3" fillId="0" borderId="0" xfId="0" applyNumberFormat="1" applyFont="1" applyFill="1" applyBorder="1" applyAlignment="1">
      <alignment horizontal="right" shrinkToFit="1"/>
    </xf>
    <xf numFmtId="0" fontId="1" fillId="0" borderId="0" xfId="0" applyFont="1" applyFill="1" applyBorder="1" applyAlignment="1">
      <alignment horizontal="right" wrapText="1"/>
    </xf>
    <xf numFmtId="2" fontId="5" fillId="0" borderId="0" xfId="0" applyNumberFormat="1" applyFont="1" applyFill="1" applyBorder="1" applyAlignment="1">
      <alignment horizontal="right" shrinkToFit="1"/>
    </xf>
    <xf numFmtId="9" fontId="1" fillId="0" borderId="0" xfId="0" applyNumberFormat="1" applyFont="1" applyFill="1" applyBorder="1" applyAlignment="1">
      <alignment horizontal="right" wrapText="1"/>
    </xf>
    <xf numFmtId="2" fontId="7" fillId="0" borderId="0" xfId="0" applyNumberFormat="1" applyFont="1" applyFill="1" applyBorder="1" applyAlignment="1">
      <alignment horizontal="right" shrinkToFit="1"/>
    </xf>
    <xf numFmtId="0" fontId="0" fillId="0" borderId="0" xfId="0" applyFont="1"/>
    <xf numFmtId="1" fontId="16" fillId="0" borderId="1" xfId="0" applyNumberFormat="1" applyFont="1" applyFill="1" applyBorder="1" applyAlignment="1">
      <alignment horizontal="center" vertical="center" shrinkToFit="1"/>
    </xf>
    <xf numFmtId="164" fontId="16" fillId="0" borderId="1" xfId="0" applyNumberFormat="1" applyFont="1" applyFill="1" applyBorder="1" applyAlignment="1">
      <alignment horizontal="center" vertical="center" shrinkToFit="1"/>
    </xf>
    <xf numFmtId="0" fontId="16" fillId="0" borderId="10" xfId="0" applyNumberFormat="1" applyFont="1" applyBorder="1" applyAlignment="1">
      <alignment horizontal="center" vertical="center" shrinkToFit="1"/>
    </xf>
    <xf numFmtId="0" fontId="17" fillId="0" borderId="10" xfId="0" applyNumberFormat="1" applyFont="1" applyBorder="1" applyAlignment="1">
      <alignment horizontal="center" vertical="center" wrapText="1"/>
    </xf>
    <xf numFmtId="2" fontId="16" fillId="0" borderId="1" xfId="0" applyNumberFormat="1" applyFont="1" applyFill="1" applyBorder="1" applyAlignment="1">
      <alignment horizontal="center" vertical="center" shrinkToFit="1"/>
    </xf>
    <xf numFmtId="2" fontId="16" fillId="0" borderId="10" xfId="0" applyNumberFormat="1" applyFont="1" applyBorder="1" applyAlignment="1">
      <alignment horizontal="center" vertical="center" shrinkToFit="1"/>
    </xf>
    <xf numFmtId="0" fontId="17" fillId="0" borderId="10" xfId="0" applyFont="1" applyBorder="1" applyAlignment="1">
      <alignment horizontal="center" vertical="center" wrapText="1"/>
    </xf>
    <xf numFmtId="164" fontId="16" fillId="0" borderId="2" xfId="0" applyNumberFormat="1" applyFont="1" applyFill="1" applyBorder="1" applyAlignment="1">
      <alignment horizontal="center" vertical="center" shrinkToFit="1"/>
    </xf>
    <xf numFmtId="2" fontId="16" fillId="0" borderId="4" xfId="0" applyNumberFormat="1" applyFont="1" applyFill="1" applyBorder="1" applyAlignment="1">
      <alignment horizontal="center" vertical="center" shrinkToFit="1"/>
    </xf>
    <xf numFmtId="164" fontId="16" fillId="0" borderId="6" xfId="0" applyNumberFormat="1" applyFont="1" applyFill="1" applyBorder="1" applyAlignment="1">
      <alignment horizontal="center" vertical="center" shrinkToFit="1"/>
    </xf>
    <xf numFmtId="0" fontId="17" fillId="0" borderId="1" xfId="0" applyFont="1" applyFill="1" applyBorder="1" applyAlignment="1">
      <alignment horizontal="center" vertical="center" wrapText="1"/>
    </xf>
    <xf numFmtId="1" fontId="16" fillId="0" borderId="1" xfId="0" applyNumberFormat="1" applyFont="1" applyFill="1" applyBorder="1" applyAlignment="1">
      <alignment horizontal="left" vertical="top" shrinkToFit="1"/>
    </xf>
    <xf numFmtId="2" fontId="16" fillId="0" borderId="1" xfId="0" applyNumberFormat="1" applyFont="1" applyFill="1" applyBorder="1" applyAlignment="1">
      <alignment horizontal="left" vertical="top" shrinkToFit="1"/>
    </xf>
    <xf numFmtId="0" fontId="17" fillId="0" borderId="2" xfId="0" applyFont="1" applyFill="1" applyBorder="1" applyAlignment="1">
      <alignment wrapText="1"/>
    </xf>
    <xf numFmtId="9" fontId="16" fillId="0" borderId="7" xfId="0" applyNumberFormat="1" applyFont="1" applyFill="1" applyBorder="1" applyAlignment="1">
      <alignment horizontal="left" vertical="top" shrinkToFit="1"/>
    </xf>
    <xf numFmtId="0" fontId="18" fillId="0" borderId="1" xfId="0" applyFont="1" applyFill="1" applyBorder="1" applyAlignment="1">
      <alignment horizontal="left" vertical="top" wrapText="1"/>
    </xf>
    <xf numFmtId="0" fontId="18" fillId="0" borderId="6" xfId="0" applyFont="1" applyFill="1" applyBorder="1" applyAlignment="1">
      <alignment horizontal="left" vertical="top" wrapText="1"/>
    </xf>
    <xf numFmtId="0" fontId="0" fillId="0" borderId="19" xfId="0" applyFont="1" applyBorder="1"/>
    <xf numFmtId="0" fontId="0" fillId="0" borderId="13" xfId="0" applyFont="1" applyBorder="1"/>
    <xf numFmtId="0" fontId="0" fillId="0" borderId="14" xfId="0" applyFont="1" applyBorder="1"/>
    <xf numFmtId="9" fontId="17" fillId="0" borderId="22" xfId="0" applyNumberFormat="1" applyFont="1" applyFill="1" applyBorder="1" applyAlignment="1">
      <alignment horizontal="left" vertical="top" wrapText="1"/>
    </xf>
    <xf numFmtId="9" fontId="16" fillId="0" borderId="23" xfId="0" applyNumberFormat="1" applyFont="1" applyFill="1" applyBorder="1" applyAlignment="1">
      <alignment horizontal="left" vertical="top" shrinkToFit="1"/>
    </xf>
    <xf numFmtId="0" fontId="0" fillId="0" borderId="12" xfId="0" applyFont="1" applyBorder="1"/>
    <xf numFmtId="0" fontId="0" fillId="0" borderId="10" xfId="0" applyFont="1" applyBorder="1"/>
    <xf numFmtId="0" fontId="14" fillId="0" borderId="1" xfId="0" applyFont="1" applyFill="1" applyBorder="1" applyAlignment="1">
      <alignment horizontal="center" vertical="center" wrapText="1"/>
    </xf>
    <xf numFmtId="164" fontId="14" fillId="0" borderId="1" xfId="0" applyNumberFormat="1" applyFont="1" applyFill="1" applyBorder="1" applyAlignment="1">
      <alignment horizontal="center" vertical="center" wrapText="1"/>
    </xf>
    <xf numFmtId="2" fontId="14" fillId="0" borderId="1" xfId="0" applyNumberFormat="1" applyFont="1" applyFill="1" applyBorder="1" applyAlignment="1">
      <alignment horizontal="center" vertical="center" wrapText="1"/>
    </xf>
    <xf numFmtId="0" fontId="14" fillId="0" borderId="18"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13" fillId="0" borderId="0" xfId="0" applyFont="1" applyAlignment="1">
      <alignment horizontal="center" vertical="center"/>
    </xf>
    <xf numFmtId="0" fontId="14" fillId="0" borderId="0" xfId="0" applyFont="1"/>
    <xf numFmtId="0" fontId="24" fillId="0" borderId="1" xfId="0" applyFont="1" applyFill="1" applyBorder="1" applyAlignment="1">
      <alignment horizontal="left" vertical="top" wrapText="1"/>
    </xf>
    <xf numFmtId="0" fontId="26" fillId="0" borderId="1" xfId="0" applyFont="1" applyFill="1" applyBorder="1" applyAlignment="1">
      <alignment horizontal="left" vertical="top" wrapText="1"/>
    </xf>
    <xf numFmtId="0" fontId="26" fillId="0" borderId="2" xfId="0" applyFont="1" applyFill="1" applyBorder="1" applyAlignment="1">
      <alignment horizontal="left" vertical="top" wrapText="1"/>
    </xf>
    <xf numFmtId="2" fontId="19" fillId="0" borderId="10" xfId="0" applyNumberFormat="1" applyFont="1" applyBorder="1" applyAlignment="1">
      <alignment horizontal="center" vertical="center" shrinkToFit="1"/>
    </xf>
    <xf numFmtId="0" fontId="14" fillId="0" borderId="1" xfId="0" applyFont="1" applyFill="1" applyBorder="1" applyAlignment="1">
      <alignment horizontal="left" vertical="center" wrapText="1"/>
    </xf>
    <xf numFmtId="0" fontId="13" fillId="0" borderId="1" xfId="0" applyFont="1" applyFill="1" applyBorder="1" applyAlignment="1">
      <alignment horizontal="left" vertical="top" wrapText="1"/>
    </xf>
    <xf numFmtId="2" fontId="17"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1" fontId="16" fillId="0" borderId="2" xfId="0" applyNumberFormat="1" applyFont="1" applyFill="1" applyBorder="1" applyAlignment="1">
      <alignment horizontal="center" vertical="center" shrinkToFit="1"/>
    </xf>
    <xf numFmtId="0" fontId="16" fillId="0" borderId="2" xfId="0" applyFont="1" applyFill="1" applyBorder="1" applyAlignment="1">
      <alignment horizontal="center" vertical="center" wrapText="1"/>
    </xf>
    <xf numFmtId="164" fontId="16" fillId="0" borderId="2" xfId="0" applyNumberFormat="1" applyFont="1" applyFill="1" applyBorder="1" applyAlignment="1">
      <alignment horizontal="center" vertical="center" wrapText="1"/>
    </xf>
    <xf numFmtId="0" fontId="17" fillId="0" borderId="2" xfId="0" applyFont="1" applyFill="1" applyBorder="1" applyAlignment="1">
      <alignment horizontal="center" vertical="center" wrapText="1"/>
    </xf>
    <xf numFmtId="1" fontId="16" fillId="0" borderId="3" xfId="0" applyNumberFormat="1" applyFont="1" applyFill="1" applyBorder="1" applyAlignment="1">
      <alignment horizontal="center" vertical="center" shrinkToFit="1"/>
    </xf>
    <xf numFmtId="0" fontId="26" fillId="0" borderId="4" xfId="0" applyFont="1" applyFill="1" applyBorder="1" applyAlignment="1">
      <alignment horizontal="left" vertical="top" wrapText="1"/>
    </xf>
    <xf numFmtId="1" fontId="16" fillId="0" borderId="6" xfId="0" applyNumberFormat="1" applyFont="1" applyFill="1" applyBorder="1" applyAlignment="1">
      <alignment horizontal="center" vertical="center" shrinkToFit="1"/>
    </xf>
    <xf numFmtId="0" fontId="18" fillId="0" borderId="18" xfId="0" applyFont="1" applyFill="1" applyBorder="1" applyAlignment="1">
      <alignment horizontal="left" vertical="top" wrapText="1"/>
    </xf>
    <xf numFmtId="2" fontId="16" fillId="0" borderId="18" xfId="0" applyNumberFormat="1" applyFont="1" applyFill="1" applyBorder="1" applyAlignment="1">
      <alignment horizontal="center" vertical="center" shrinkToFit="1"/>
    </xf>
    <xf numFmtId="0" fontId="17" fillId="0" borderId="18" xfId="0" applyFont="1" applyFill="1" applyBorder="1" applyAlignment="1">
      <alignment horizontal="center" vertical="center" wrapText="1"/>
    </xf>
    <xf numFmtId="0" fontId="17" fillId="0" borderId="6" xfId="0" applyFont="1" applyFill="1" applyBorder="1" applyAlignment="1">
      <alignment horizontal="center" vertical="center" wrapText="1"/>
    </xf>
    <xf numFmtId="2" fontId="16" fillId="0" borderId="6" xfId="0" applyNumberFormat="1" applyFont="1" applyFill="1" applyBorder="1" applyAlignment="1">
      <alignment horizontal="center" vertical="center" shrinkToFit="1"/>
    </xf>
    <xf numFmtId="2" fontId="0" fillId="0" borderId="0" xfId="0" applyNumberFormat="1" applyFont="1"/>
    <xf numFmtId="0" fontId="18" fillId="0" borderId="4" xfId="0" applyFont="1" applyFill="1" applyBorder="1" applyAlignment="1">
      <alignment horizontal="left" vertical="top" wrapText="1"/>
    </xf>
    <xf numFmtId="0" fontId="0" fillId="0" borderId="2" xfId="0" applyFont="1" applyFill="1" applyBorder="1" applyAlignment="1">
      <alignment horizontal="left" vertical="top" wrapText="1"/>
    </xf>
    <xf numFmtId="0" fontId="0" fillId="0" borderId="10" xfId="0" applyFont="1" applyFill="1" applyBorder="1" applyAlignment="1">
      <alignment horizontal="left" vertical="top" wrapText="1"/>
    </xf>
    <xf numFmtId="0" fontId="18" fillId="0" borderId="2" xfId="0" applyFont="1" applyFill="1" applyBorder="1" applyAlignment="1">
      <alignment horizontal="left" vertical="top" wrapText="1"/>
    </xf>
    <xf numFmtId="0" fontId="24" fillId="0" borderId="6" xfId="0" applyFont="1" applyFill="1" applyBorder="1" applyAlignment="1">
      <alignment horizontal="left" vertical="top" wrapText="1"/>
    </xf>
    <xf numFmtId="0" fontId="18" fillId="0" borderId="10" xfId="0" applyFont="1" applyFill="1" applyBorder="1" applyAlignment="1">
      <alignment horizontal="left" vertical="top" wrapText="1"/>
    </xf>
    <xf numFmtId="2" fontId="16" fillId="0" borderId="2" xfId="0" applyNumberFormat="1" applyFont="1" applyFill="1" applyBorder="1" applyAlignment="1">
      <alignment horizontal="center" vertical="center" shrinkToFit="1"/>
    </xf>
    <xf numFmtId="2" fontId="16" fillId="0" borderId="10" xfId="0" applyNumberFormat="1" applyFont="1" applyFill="1" applyBorder="1" applyAlignment="1">
      <alignment horizontal="center" vertical="center" shrinkToFit="1"/>
    </xf>
    <xf numFmtId="2" fontId="16" fillId="0" borderId="14" xfId="0" applyNumberFormat="1" applyFont="1" applyBorder="1" applyAlignment="1">
      <alignment horizontal="center" vertical="center" shrinkToFit="1"/>
    </xf>
    <xf numFmtId="0" fontId="17" fillId="0" borderId="14" xfId="0" applyFont="1" applyBorder="1" applyAlignment="1">
      <alignment horizontal="center" vertical="center" wrapText="1"/>
    </xf>
    <xf numFmtId="1" fontId="16" fillId="0" borderId="24" xfId="0" applyNumberFormat="1" applyFont="1" applyFill="1" applyBorder="1" applyAlignment="1">
      <alignment horizontal="center" vertical="center" shrinkToFit="1"/>
    </xf>
    <xf numFmtId="0" fontId="0" fillId="0" borderId="25" xfId="0" applyFont="1" applyBorder="1"/>
    <xf numFmtId="0" fontId="25" fillId="0" borderId="6" xfId="0" applyFont="1" applyFill="1" applyBorder="1" applyAlignment="1">
      <alignment horizontal="center" vertical="center" wrapText="1"/>
    </xf>
    <xf numFmtId="0" fontId="0" fillId="0" borderId="0" xfId="0" applyFont="1" applyBorder="1"/>
    <xf numFmtId="0" fontId="14" fillId="0" borderId="6" xfId="0" applyFont="1" applyFill="1" applyBorder="1" applyAlignment="1">
      <alignment horizontal="center" vertical="center" wrapText="1"/>
    </xf>
    <xf numFmtId="164" fontId="14" fillId="0" borderId="6" xfId="0" applyNumberFormat="1" applyFont="1" applyFill="1" applyBorder="1" applyAlignment="1">
      <alignment horizontal="center" vertical="center" wrapText="1"/>
    </xf>
    <xf numFmtId="0" fontId="10" fillId="0" borderId="26" xfId="0" applyFont="1" applyFill="1" applyBorder="1" applyAlignment="1">
      <alignment horizontal="center" vertical="center" wrapText="1"/>
    </xf>
    <xf numFmtId="0" fontId="0" fillId="0" borderId="27" xfId="0" applyFont="1" applyBorder="1"/>
    <xf numFmtId="1" fontId="16" fillId="0" borderId="28" xfId="0" applyNumberFormat="1" applyFont="1" applyFill="1" applyBorder="1" applyAlignment="1">
      <alignment horizontal="center" vertical="center" shrinkToFit="1"/>
    </xf>
    <xf numFmtId="0" fontId="24" fillId="0" borderId="29" xfId="0" applyFont="1" applyFill="1" applyBorder="1" applyAlignment="1">
      <alignment horizontal="left" vertical="top" wrapText="1"/>
    </xf>
    <xf numFmtId="0" fontId="14" fillId="0" borderId="29" xfId="0" applyFont="1" applyFill="1" applyBorder="1" applyAlignment="1">
      <alignment horizontal="center" vertical="center" wrapText="1"/>
    </xf>
    <xf numFmtId="164" fontId="16" fillId="0" borderId="29" xfId="0" applyNumberFormat="1" applyFont="1" applyFill="1" applyBorder="1" applyAlignment="1">
      <alignment horizontal="center" vertical="center" shrinkToFit="1"/>
    </xf>
    <xf numFmtId="0" fontId="17" fillId="0" borderId="29" xfId="0" applyFont="1" applyFill="1" applyBorder="1" applyAlignment="1">
      <alignment horizontal="center" vertical="center" wrapText="1"/>
    </xf>
    <xf numFmtId="0" fontId="0" fillId="0" borderId="30" xfId="0" applyFont="1" applyBorder="1"/>
    <xf numFmtId="0" fontId="17" fillId="0" borderId="10" xfId="0" applyFont="1" applyFill="1" applyBorder="1" applyAlignment="1">
      <alignment horizontal="center" vertical="center" wrapText="1"/>
    </xf>
    <xf numFmtId="0" fontId="0" fillId="0" borderId="0" xfId="0" applyFont="1" applyFill="1"/>
    <xf numFmtId="2" fontId="20" fillId="0" borderId="6" xfId="0" applyNumberFormat="1" applyFont="1" applyBorder="1" applyAlignment="1">
      <alignment horizontal="center" vertical="center" shrinkToFit="1"/>
    </xf>
    <xf numFmtId="2" fontId="16" fillId="0" borderId="31" xfId="0" applyNumberFormat="1" applyFont="1" applyBorder="1" applyAlignment="1">
      <alignment horizontal="center" vertical="center" shrinkToFit="1"/>
    </xf>
    <xf numFmtId="2" fontId="20" fillId="0" borderId="31" xfId="0" applyNumberFormat="1" applyFont="1" applyBorder="1" applyAlignment="1">
      <alignment horizontal="center" vertical="center" shrinkToFit="1"/>
    </xf>
    <xf numFmtId="0" fontId="10" fillId="0" borderId="10" xfId="0" applyFont="1" applyFill="1" applyBorder="1" applyAlignment="1">
      <alignment horizontal="center" vertical="center" wrapText="1"/>
    </xf>
    <xf numFmtId="0" fontId="10" fillId="0" borderId="10" xfId="0" applyFont="1" applyFill="1" applyBorder="1" applyAlignment="1">
      <alignment horizontal="center" vertical="center"/>
    </xf>
    <xf numFmtId="0" fontId="13" fillId="0" borderId="10"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9" fillId="0" borderId="11" xfId="0" applyFont="1" applyFill="1" applyBorder="1" applyAlignment="1">
      <alignment horizontal="left" vertical="top" wrapText="1"/>
    </xf>
    <xf numFmtId="0" fontId="9" fillId="0" borderId="11" xfId="0" applyFont="1" applyFill="1" applyBorder="1" applyAlignment="1">
      <alignment horizontal="left" vertical="top"/>
    </xf>
    <xf numFmtId="0" fontId="12" fillId="0" borderId="0" xfId="0" applyFont="1" applyFill="1" applyBorder="1" applyAlignment="1">
      <alignment horizontal="center" wrapText="1"/>
    </xf>
    <xf numFmtId="0" fontId="10" fillId="0" borderId="0" xfId="0" applyFont="1" applyAlignment="1">
      <alignment horizontal="center" vertical="center"/>
    </xf>
    <xf numFmtId="0" fontId="0" fillId="0" borderId="0" xfId="0" applyFont="1" applyAlignment="1">
      <alignment horizontal="center" vertical="center"/>
    </xf>
    <xf numFmtId="0" fontId="17" fillId="0" borderId="7" xfId="0" applyFont="1" applyFill="1" applyBorder="1" applyAlignment="1">
      <alignment horizontal="left" vertical="top" wrapText="1"/>
    </xf>
    <xf numFmtId="0" fontId="17" fillId="0" borderId="9" xfId="0" applyFont="1" applyFill="1" applyBorder="1" applyAlignment="1">
      <alignment horizontal="left" vertical="top" wrapText="1"/>
    </xf>
    <xf numFmtId="0" fontId="17" fillId="0" borderId="23" xfId="0" applyFont="1" applyFill="1" applyBorder="1" applyAlignment="1">
      <alignment horizontal="left" vertical="top" wrapText="1"/>
    </xf>
    <xf numFmtId="0" fontId="17" fillId="0" borderId="8" xfId="0" applyFont="1" applyFill="1" applyBorder="1" applyAlignment="1">
      <alignment horizontal="left" vertical="top" wrapText="1"/>
    </xf>
    <xf numFmtId="0" fontId="22" fillId="0" borderId="9" xfId="0" applyFont="1" applyFill="1" applyBorder="1" applyAlignment="1">
      <alignment horizontal="left" vertical="top" wrapText="1"/>
    </xf>
    <xf numFmtId="0" fontId="13" fillId="0" borderId="20"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4" fillId="0" borderId="21" xfId="0" applyFont="1" applyFill="1" applyBorder="1" applyAlignment="1">
      <alignment horizontal="center" vertical="center" wrapText="1"/>
    </xf>
    <xf numFmtId="0" fontId="21" fillId="0" borderId="0" xfId="0" applyFont="1" applyFill="1" applyBorder="1" applyAlignment="1">
      <alignment horizontal="center"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7"/>
  <sheetViews>
    <sheetView view="pageBreakPreview" zoomScale="60" workbookViewId="0">
      <selection activeCell="P4" sqref="P4"/>
    </sheetView>
  </sheetViews>
  <sheetFormatPr defaultRowHeight="15" x14ac:dyDescent="0.25"/>
  <cols>
    <col min="1" max="1" width="6.28515625" customWidth="1"/>
    <col min="2" max="2" width="45.85546875" customWidth="1"/>
    <col min="3" max="3" width="6.140625" customWidth="1"/>
    <col min="4" max="4" width="7.140625" customWidth="1"/>
    <col min="5" max="6" width="6.140625" customWidth="1"/>
    <col min="7" max="7" width="7.140625" customWidth="1"/>
    <col min="8" max="8" width="9.5703125" customWidth="1"/>
    <col min="9" max="9" width="8.85546875" customWidth="1"/>
    <col min="10" max="10" width="0.140625" hidden="1" customWidth="1"/>
    <col min="11" max="11" width="10.140625" hidden="1" customWidth="1"/>
    <col min="12" max="12" width="12.85546875" customWidth="1"/>
    <col min="13" max="13" width="15.140625" customWidth="1"/>
  </cols>
  <sheetData>
    <row r="1" spans="1:12" ht="47.25" customHeight="1" x14ac:dyDescent="0.25">
      <c r="A1" s="130" t="s">
        <v>244</v>
      </c>
      <c r="B1" s="131"/>
      <c r="C1" s="131"/>
      <c r="D1" s="131"/>
      <c r="E1" s="131"/>
      <c r="F1" s="131"/>
      <c r="G1" s="131"/>
      <c r="H1" s="131"/>
      <c r="I1" s="131"/>
      <c r="J1" s="131"/>
      <c r="K1" s="131"/>
      <c r="L1" s="65"/>
    </row>
    <row r="2" spans="1:12" ht="47.25" customHeight="1" x14ac:dyDescent="0.25">
      <c r="A2" s="132" t="s">
        <v>66</v>
      </c>
      <c r="B2" s="133"/>
      <c r="C2" s="133"/>
      <c r="D2" s="133"/>
      <c r="E2" s="133"/>
      <c r="F2" s="133"/>
      <c r="G2" s="133"/>
      <c r="H2" s="133"/>
      <c r="I2" s="133"/>
      <c r="J2" s="133"/>
      <c r="K2" s="133"/>
      <c r="L2" s="65"/>
    </row>
    <row r="3" spans="1:12" ht="31.5" customHeight="1" x14ac:dyDescent="0.25">
      <c r="A3" s="117" t="s">
        <v>0</v>
      </c>
      <c r="B3" s="113" t="s">
        <v>40</v>
      </c>
      <c r="C3" s="113" t="s">
        <v>51</v>
      </c>
      <c r="D3" s="113" t="s">
        <v>52</v>
      </c>
      <c r="E3" s="113" t="s">
        <v>53</v>
      </c>
      <c r="F3" s="113" t="s">
        <v>54</v>
      </c>
      <c r="G3" s="113" t="s">
        <v>55</v>
      </c>
      <c r="H3" s="113" t="s">
        <v>56</v>
      </c>
      <c r="I3" s="113" t="s">
        <v>43</v>
      </c>
      <c r="J3" s="114"/>
      <c r="K3" s="118"/>
      <c r="L3" s="114"/>
    </row>
    <row r="4" spans="1:12" ht="154.5" customHeight="1" x14ac:dyDescent="0.25">
      <c r="A4" s="119">
        <v>1</v>
      </c>
      <c r="B4" s="120" t="s">
        <v>93</v>
      </c>
      <c r="C4" s="121"/>
      <c r="D4" s="121"/>
      <c r="E4" s="121"/>
      <c r="F4" s="121"/>
      <c r="G4" s="121"/>
      <c r="H4" s="122"/>
      <c r="I4" s="123"/>
      <c r="J4" s="112"/>
      <c r="K4" s="124"/>
      <c r="L4" s="47"/>
    </row>
    <row r="5" spans="1:12" ht="18.75" customHeight="1" x14ac:dyDescent="0.25">
      <c r="A5" s="94"/>
      <c r="B5" s="105" t="s">
        <v>47</v>
      </c>
      <c r="C5" s="115">
        <v>18</v>
      </c>
      <c r="D5" s="116">
        <v>1.2</v>
      </c>
      <c r="E5" s="116">
        <v>1.2</v>
      </c>
      <c r="F5" s="116">
        <v>1</v>
      </c>
      <c r="G5" s="116">
        <f>C5*D5*E5*F5</f>
        <v>25.919999999999998</v>
      </c>
      <c r="H5" s="57"/>
      <c r="I5" s="98"/>
      <c r="J5" s="47"/>
      <c r="K5" s="47"/>
      <c r="L5" s="47"/>
    </row>
    <row r="6" spans="1:12" ht="24" customHeight="1" x14ac:dyDescent="0.25">
      <c r="A6" s="48"/>
      <c r="B6" s="80" t="s">
        <v>48</v>
      </c>
      <c r="C6" s="72">
        <v>2</v>
      </c>
      <c r="D6" s="73">
        <v>2.5</v>
      </c>
      <c r="E6" s="73">
        <v>0.375</v>
      </c>
      <c r="F6" s="73">
        <v>0.15</v>
      </c>
      <c r="G6" s="73">
        <f>C6*D6*E6*F6</f>
        <v>0.28125</v>
      </c>
      <c r="H6" s="49"/>
      <c r="I6" s="58"/>
      <c r="J6" s="47"/>
      <c r="K6" s="47"/>
      <c r="L6" s="47"/>
    </row>
    <row r="7" spans="1:12" ht="18.75" customHeight="1" x14ac:dyDescent="0.25">
      <c r="A7" s="48"/>
      <c r="B7" s="80" t="s">
        <v>50</v>
      </c>
      <c r="C7" s="72">
        <v>1</v>
      </c>
      <c r="D7" s="73">
        <v>1</v>
      </c>
      <c r="E7" s="73">
        <v>0.375</v>
      </c>
      <c r="F7" s="73">
        <v>0.15</v>
      </c>
      <c r="G7" s="73">
        <f>C7*D7*E7*F7</f>
        <v>5.6249999999999994E-2</v>
      </c>
      <c r="H7" s="49"/>
      <c r="I7" s="58"/>
      <c r="J7" s="47"/>
      <c r="K7" s="47"/>
      <c r="L7" s="47"/>
    </row>
    <row r="8" spans="1:12" ht="21" customHeight="1" x14ac:dyDescent="0.25">
      <c r="A8" s="48"/>
      <c r="B8" s="80" t="s">
        <v>49</v>
      </c>
      <c r="C8" s="72">
        <v>2</v>
      </c>
      <c r="D8" s="73">
        <v>18.5</v>
      </c>
      <c r="E8" s="73">
        <v>0.5</v>
      </c>
      <c r="F8" s="73">
        <v>0.375</v>
      </c>
      <c r="G8" s="73">
        <f>C8*D8*E8*F8</f>
        <v>6.9375</v>
      </c>
      <c r="H8" s="49"/>
      <c r="I8" s="58"/>
      <c r="J8" s="47"/>
      <c r="K8" s="47"/>
      <c r="L8" s="47"/>
    </row>
    <row r="9" spans="1:12" ht="20.25" customHeight="1" x14ac:dyDescent="0.25">
      <c r="A9" s="48"/>
      <c r="B9" s="80"/>
      <c r="C9" s="72">
        <v>1</v>
      </c>
      <c r="D9" s="73">
        <v>10.5</v>
      </c>
      <c r="E9" s="73">
        <v>0.5</v>
      </c>
      <c r="F9" s="73">
        <v>0.375</v>
      </c>
      <c r="G9" s="73">
        <f>C9*D9*E9*F9</f>
        <v>1.96875</v>
      </c>
      <c r="H9" s="49">
        <v>35.164000000000001</v>
      </c>
      <c r="I9" s="58" t="s">
        <v>29</v>
      </c>
      <c r="J9" s="47"/>
      <c r="K9" s="47"/>
      <c r="L9" s="47"/>
    </row>
    <row r="10" spans="1:12" ht="102.75" customHeight="1" x14ac:dyDescent="0.25">
      <c r="A10" s="48">
        <f>A4+1</f>
        <v>2</v>
      </c>
      <c r="B10" s="63" t="s">
        <v>106</v>
      </c>
      <c r="C10" s="58"/>
      <c r="D10" s="58"/>
      <c r="E10" s="58"/>
      <c r="F10" s="58"/>
      <c r="G10" s="58"/>
      <c r="H10" s="49">
        <v>11.72</v>
      </c>
      <c r="I10" s="58" t="s">
        <v>29</v>
      </c>
      <c r="J10" s="47"/>
      <c r="K10" s="47"/>
      <c r="L10" s="47"/>
    </row>
    <row r="11" spans="1:12" ht="75" customHeight="1" x14ac:dyDescent="0.25">
      <c r="A11" s="48">
        <f t="shared" ref="A11:A107" si="0">A10+1</f>
        <v>3</v>
      </c>
      <c r="B11" s="63" t="s">
        <v>107</v>
      </c>
      <c r="C11" s="58"/>
      <c r="D11" s="58"/>
      <c r="E11" s="58"/>
      <c r="F11" s="58"/>
      <c r="G11" s="58"/>
      <c r="H11" s="49"/>
      <c r="I11" s="58"/>
      <c r="J11" s="47"/>
      <c r="K11" s="47"/>
      <c r="L11" s="47"/>
    </row>
    <row r="12" spans="1:12" ht="16.5" customHeight="1" x14ac:dyDescent="0.25">
      <c r="A12" s="48"/>
      <c r="B12" s="63"/>
      <c r="C12" s="72">
        <v>1</v>
      </c>
      <c r="D12" s="73">
        <v>12.5</v>
      </c>
      <c r="E12" s="73">
        <v>7.4</v>
      </c>
      <c r="F12" s="73">
        <v>0.32500000000000001</v>
      </c>
      <c r="G12" s="73">
        <f>C12*D12*E12*F12</f>
        <v>30.0625</v>
      </c>
      <c r="H12" s="49">
        <v>30.062999999999999</v>
      </c>
      <c r="I12" s="58" t="s">
        <v>29</v>
      </c>
      <c r="J12" s="47"/>
      <c r="K12" s="47"/>
      <c r="L12" s="47"/>
    </row>
    <row r="13" spans="1:12" ht="84.75" customHeight="1" x14ac:dyDescent="0.25">
      <c r="A13" s="48">
        <f>A11+1</f>
        <v>4</v>
      </c>
      <c r="B13" s="80" t="s">
        <v>94</v>
      </c>
      <c r="C13" s="72"/>
      <c r="D13" s="72"/>
      <c r="E13" s="72"/>
      <c r="F13" s="72"/>
      <c r="G13" s="72"/>
      <c r="H13" s="52"/>
      <c r="I13" s="58"/>
      <c r="J13" s="47"/>
      <c r="K13" s="47"/>
      <c r="L13" s="47"/>
    </row>
    <row r="14" spans="1:12" ht="17.25" customHeight="1" x14ac:dyDescent="0.25">
      <c r="A14" s="48"/>
      <c r="B14" s="80"/>
      <c r="C14" s="72">
        <v>18</v>
      </c>
      <c r="D14" s="73">
        <v>1.2</v>
      </c>
      <c r="E14" s="73">
        <v>1.2</v>
      </c>
      <c r="F14" s="73"/>
      <c r="G14" s="72">
        <f t="shared" ref="G14:G20" si="1">C14*D14*E14</f>
        <v>25.919999999999998</v>
      </c>
      <c r="H14" s="49"/>
      <c r="I14" s="58"/>
      <c r="J14" s="47"/>
      <c r="K14" s="47"/>
      <c r="L14" s="47"/>
    </row>
    <row r="15" spans="1:12" ht="24.75" customHeight="1" x14ac:dyDescent="0.25">
      <c r="A15" s="48"/>
      <c r="B15" s="80"/>
      <c r="C15" s="72">
        <v>2</v>
      </c>
      <c r="D15" s="73">
        <v>2.5</v>
      </c>
      <c r="E15" s="73">
        <v>0.375</v>
      </c>
      <c r="F15" s="73"/>
      <c r="G15" s="74">
        <f t="shared" si="1"/>
        <v>1.875</v>
      </c>
      <c r="H15" s="49"/>
      <c r="I15" s="58"/>
      <c r="J15" s="47"/>
      <c r="K15" s="47"/>
      <c r="L15" s="47"/>
    </row>
    <row r="16" spans="1:12" ht="21" customHeight="1" x14ac:dyDescent="0.25">
      <c r="A16" s="48"/>
      <c r="B16" s="80"/>
      <c r="C16" s="72">
        <v>1</v>
      </c>
      <c r="D16" s="73">
        <v>1</v>
      </c>
      <c r="E16" s="73">
        <v>0.375</v>
      </c>
      <c r="F16" s="73"/>
      <c r="G16" s="74">
        <f t="shared" si="1"/>
        <v>0.375</v>
      </c>
      <c r="H16" s="52"/>
      <c r="I16" s="58"/>
      <c r="J16" s="47"/>
      <c r="K16" s="47"/>
      <c r="L16" s="47"/>
    </row>
    <row r="17" spans="1:12" ht="19.5" customHeight="1" x14ac:dyDescent="0.25">
      <c r="A17" s="48"/>
      <c r="B17" s="80"/>
      <c r="C17" s="72">
        <v>2</v>
      </c>
      <c r="D17" s="73">
        <v>18.5</v>
      </c>
      <c r="E17" s="73">
        <v>0.5</v>
      </c>
      <c r="F17" s="73"/>
      <c r="G17" s="74">
        <f t="shared" si="1"/>
        <v>18.5</v>
      </c>
      <c r="H17" s="52"/>
      <c r="I17" s="58"/>
      <c r="J17" s="47"/>
      <c r="K17" s="47"/>
      <c r="L17" s="47"/>
    </row>
    <row r="18" spans="1:12" ht="16.5" customHeight="1" x14ac:dyDescent="0.25">
      <c r="A18" s="48"/>
      <c r="B18" s="80"/>
      <c r="C18" s="72">
        <v>1</v>
      </c>
      <c r="D18" s="73">
        <v>10.5</v>
      </c>
      <c r="E18" s="73">
        <v>0.5</v>
      </c>
      <c r="F18" s="73"/>
      <c r="G18" s="74">
        <f t="shared" si="1"/>
        <v>5.25</v>
      </c>
      <c r="H18" s="52"/>
      <c r="I18" s="58"/>
      <c r="J18" s="47"/>
      <c r="K18" s="47"/>
      <c r="L18" s="47"/>
    </row>
    <row r="19" spans="1:12" ht="16.5" customHeight="1" x14ac:dyDescent="0.25">
      <c r="A19" s="48"/>
      <c r="B19" s="80"/>
      <c r="C19" s="72">
        <v>2</v>
      </c>
      <c r="D19" s="73">
        <v>1.5</v>
      </c>
      <c r="E19" s="73">
        <v>1</v>
      </c>
      <c r="F19" s="73"/>
      <c r="G19" s="73">
        <f t="shared" si="1"/>
        <v>3</v>
      </c>
      <c r="H19" s="49"/>
      <c r="I19" s="58"/>
      <c r="J19" s="47"/>
      <c r="K19" s="47"/>
      <c r="L19" s="47"/>
    </row>
    <row r="20" spans="1:12" ht="18.75" customHeight="1" x14ac:dyDescent="0.25">
      <c r="A20" s="48"/>
      <c r="B20" s="80"/>
      <c r="C20" s="72">
        <v>1</v>
      </c>
      <c r="D20" s="73">
        <v>12.5</v>
      </c>
      <c r="E20" s="73">
        <v>7.4</v>
      </c>
      <c r="F20" s="73"/>
      <c r="G20" s="72">
        <f t="shared" si="1"/>
        <v>92.5</v>
      </c>
      <c r="H20" s="49">
        <v>147.41999999999999</v>
      </c>
      <c r="I20" s="58" t="s">
        <v>57</v>
      </c>
      <c r="J20" s="47"/>
      <c r="K20" s="47"/>
      <c r="L20" s="47"/>
    </row>
    <row r="21" spans="1:12" ht="91.5" customHeight="1" x14ac:dyDescent="0.25">
      <c r="A21" s="48">
        <f>A13+1</f>
        <v>5</v>
      </c>
      <c r="B21" s="63" t="s">
        <v>108</v>
      </c>
      <c r="C21" s="58"/>
      <c r="D21" s="58"/>
      <c r="E21" s="58"/>
      <c r="F21" s="58"/>
      <c r="G21" s="58"/>
      <c r="H21" s="52"/>
      <c r="I21" s="58"/>
      <c r="J21" s="47"/>
      <c r="K21" s="47"/>
      <c r="L21" s="47"/>
    </row>
    <row r="22" spans="1:12" ht="21" customHeight="1" x14ac:dyDescent="0.25">
      <c r="A22" s="48"/>
      <c r="B22" s="63"/>
      <c r="C22" s="72">
        <v>18</v>
      </c>
      <c r="D22" s="73">
        <v>1.2</v>
      </c>
      <c r="E22" s="73">
        <v>1.2</v>
      </c>
      <c r="F22" s="73">
        <v>0.15</v>
      </c>
      <c r="G22" s="72">
        <f>C22*D22*E22*F22</f>
        <v>3.8879999999999995</v>
      </c>
      <c r="H22" s="49"/>
      <c r="I22" s="58"/>
      <c r="J22" s="47"/>
      <c r="K22" s="47"/>
      <c r="L22" s="47"/>
    </row>
    <row r="23" spans="1:12" ht="18.75" customHeight="1" x14ac:dyDescent="0.25">
      <c r="A23" s="48"/>
      <c r="B23" s="63" t="s">
        <v>58</v>
      </c>
      <c r="C23" s="72"/>
      <c r="D23" s="73"/>
      <c r="E23" s="73"/>
      <c r="F23" s="73"/>
      <c r="G23" s="72">
        <v>2.028</v>
      </c>
      <c r="H23" s="49"/>
      <c r="I23" s="58"/>
      <c r="J23" s="47"/>
      <c r="K23" s="47"/>
      <c r="L23" s="47"/>
    </row>
    <row r="24" spans="1:12" ht="17.25" customHeight="1" x14ac:dyDescent="0.25">
      <c r="A24" s="48"/>
      <c r="B24" s="63"/>
      <c r="C24" s="72">
        <v>18</v>
      </c>
      <c r="D24" s="73">
        <v>0.25</v>
      </c>
      <c r="E24" s="73">
        <v>0.25</v>
      </c>
      <c r="F24" s="73">
        <v>3</v>
      </c>
      <c r="G24" s="73">
        <f t="shared" ref="G24:G29" si="2">C24*D24*E24*F24</f>
        <v>3.375</v>
      </c>
      <c r="H24" s="49"/>
      <c r="I24" s="58"/>
      <c r="J24" s="47"/>
      <c r="K24" s="47"/>
      <c r="L24" s="47"/>
    </row>
    <row r="25" spans="1:12" ht="21.75" customHeight="1" x14ac:dyDescent="0.25">
      <c r="A25" s="48"/>
      <c r="B25" s="63"/>
      <c r="C25" s="72">
        <v>12</v>
      </c>
      <c r="D25" s="73">
        <v>3.3250000000000002</v>
      </c>
      <c r="E25" s="73">
        <v>0.25</v>
      </c>
      <c r="F25" s="73">
        <v>0.25</v>
      </c>
      <c r="G25" s="73">
        <f t="shared" si="2"/>
        <v>2.4937500000000004</v>
      </c>
      <c r="H25" s="49"/>
      <c r="I25" s="58"/>
      <c r="J25" s="47"/>
      <c r="K25" s="47"/>
      <c r="L25" s="47"/>
    </row>
    <row r="26" spans="1:12" ht="19.5" customHeight="1" x14ac:dyDescent="0.25">
      <c r="A26" s="48"/>
      <c r="B26" s="63"/>
      <c r="C26" s="72">
        <v>15</v>
      </c>
      <c r="D26" s="73">
        <v>2.25</v>
      </c>
      <c r="E26" s="73">
        <v>0.25</v>
      </c>
      <c r="F26" s="73">
        <v>0.25</v>
      </c>
      <c r="G26" s="73">
        <f t="shared" si="2"/>
        <v>2.109375</v>
      </c>
      <c r="H26" s="49"/>
      <c r="I26" s="58"/>
      <c r="J26" s="47"/>
      <c r="K26" s="47"/>
      <c r="L26" s="47"/>
    </row>
    <row r="27" spans="1:12" ht="16.5" customHeight="1" x14ac:dyDescent="0.25">
      <c r="A27" s="48"/>
      <c r="B27" s="63"/>
      <c r="C27" s="72">
        <v>12</v>
      </c>
      <c r="D27" s="73">
        <v>3.3250000000000002</v>
      </c>
      <c r="E27" s="73">
        <v>0.25</v>
      </c>
      <c r="F27" s="73">
        <v>0.15</v>
      </c>
      <c r="G27" s="73">
        <f t="shared" si="2"/>
        <v>1.4962500000000001</v>
      </c>
      <c r="H27" s="49"/>
      <c r="I27" s="58"/>
      <c r="J27" s="47"/>
      <c r="K27" s="47"/>
      <c r="L27" s="47"/>
    </row>
    <row r="28" spans="1:12" ht="15" customHeight="1" x14ac:dyDescent="0.25">
      <c r="A28" s="48"/>
      <c r="B28" s="63"/>
      <c r="C28" s="72">
        <v>15</v>
      </c>
      <c r="D28" s="73">
        <v>2.25</v>
      </c>
      <c r="E28" s="73">
        <v>0.25</v>
      </c>
      <c r="F28" s="73">
        <v>0.15</v>
      </c>
      <c r="G28" s="73">
        <f t="shared" si="2"/>
        <v>1.265625</v>
      </c>
      <c r="H28" s="49"/>
      <c r="I28" s="58"/>
      <c r="J28" s="47"/>
      <c r="K28" s="47"/>
      <c r="L28" s="47"/>
    </row>
    <row r="29" spans="1:12" ht="25.5" customHeight="1" x14ac:dyDescent="0.25">
      <c r="A29" s="48"/>
      <c r="B29" s="63"/>
      <c r="C29" s="72">
        <v>1</v>
      </c>
      <c r="D29" s="73">
        <v>12.5</v>
      </c>
      <c r="E29" s="73">
        <v>7.4</v>
      </c>
      <c r="F29" s="73">
        <v>0.125</v>
      </c>
      <c r="G29" s="73">
        <f t="shared" si="2"/>
        <v>11.5625</v>
      </c>
      <c r="H29" s="49">
        <v>28.219000000000001</v>
      </c>
      <c r="I29" s="58" t="s">
        <v>29</v>
      </c>
      <c r="J29" s="47"/>
      <c r="K29" s="47"/>
      <c r="L29" s="47"/>
    </row>
    <row r="30" spans="1:12" ht="126" customHeight="1" x14ac:dyDescent="0.25">
      <c r="A30" s="48">
        <v>6</v>
      </c>
      <c r="B30" s="80" t="s">
        <v>95</v>
      </c>
      <c r="C30" s="72"/>
      <c r="D30" s="73"/>
      <c r="E30" s="73"/>
      <c r="F30" s="73"/>
      <c r="G30" s="73"/>
      <c r="H30" s="49">
        <v>14.742000000000001</v>
      </c>
      <c r="I30" s="58" t="s">
        <v>90</v>
      </c>
      <c r="J30" s="47"/>
      <c r="K30" s="47"/>
      <c r="L30" s="47"/>
    </row>
    <row r="31" spans="1:12" ht="247.5" customHeight="1" x14ac:dyDescent="0.25">
      <c r="A31" s="48">
        <v>7</v>
      </c>
      <c r="B31" s="80" t="s">
        <v>96</v>
      </c>
      <c r="C31" s="72"/>
      <c r="D31" s="72"/>
      <c r="E31" s="72"/>
      <c r="F31" s="72"/>
      <c r="G31" s="72"/>
      <c r="H31" s="52"/>
      <c r="I31" s="58"/>
      <c r="J31" s="47"/>
      <c r="K31" s="47"/>
      <c r="L31" s="47"/>
    </row>
    <row r="32" spans="1:12" ht="15" customHeight="1" x14ac:dyDescent="0.25">
      <c r="A32" s="48"/>
      <c r="B32" s="80"/>
      <c r="C32" s="72">
        <v>3</v>
      </c>
      <c r="D32" s="73">
        <v>10</v>
      </c>
      <c r="E32" s="73">
        <v>0.25</v>
      </c>
      <c r="F32" s="73"/>
      <c r="G32" s="74">
        <f>C32*D32*E32</f>
        <v>7.5</v>
      </c>
      <c r="H32" s="49"/>
      <c r="I32" s="58"/>
      <c r="J32" s="47"/>
      <c r="K32" s="47"/>
      <c r="L32" s="47"/>
    </row>
    <row r="33" spans="1:12" ht="21" customHeight="1" x14ac:dyDescent="0.25">
      <c r="A33" s="48"/>
      <c r="B33" s="80"/>
      <c r="C33" s="72">
        <v>2</v>
      </c>
      <c r="D33" s="73">
        <v>7.4</v>
      </c>
      <c r="E33" s="73">
        <v>0.25</v>
      </c>
      <c r="F33" s="73"/>
      <c r="G33" s="74">
        <f>C33*D33*E33</f>
        <v>3.7</v>
      </c>
      <c r="H33" s="49">
        <v>11.2</v>
      </c>
      <c r="I33" s="58" t="s">
        <v>57</v>
      </c>
      <c r="J33" s="47"/>
      <c r="K33" s="47"/>
      <c r="L33" s="47"/>
    </row>
    <row r="34" spans="1:12" ht="68.25" customHeight="1" x14ac:dyDescent="0.25">
      <c r="A34" s="48">
        <f>A31+1</f>
        <v>8</v>
      </c>
      <c r="B34" s="80" t="s">
        <v>97</v>
      </c>
      <c r="C34" s="72"/>
      <c r="D34" s="72"/>
      <c r="E34" s="72"/>
      <c r="F34" s="72"/>
      <c r="G34" s="72"/>
      <c r="H34" s="52"/>
      <c r="I34" s="58"/>
      <c r="J34" s="47"/>
      <c r="K34" s="47"/>
      <c r="L34" s="47"/>
    </row>
    <row r="35" spans="1:12" ht="20.25" customHeight="1" x14ac:dyDescent="0.25">
      <c r="A35" s="48"/>
      <c r="B35" s="80"/>
      <c r="C35" s="72">
        <v>2</v>
      </c>
      <c r="D35" s="73">
        <v>3.3250000000000002</v>
      </c>
      <c r="E35" s="73">
        <v>3</v>
      </c>
      <c r="F35" s="73"/>
      <c r="G35" s="74">
        <f>C35*D35*E35</f>
        <v>19.950000000000003</v>
      </c>
      <c r="H35" s="52"/>
      <c r="I35" s="58"/>
      <c r="J35" s="47"/>
      <c r="K35" s="47"/>
      <c r="L35" s="47"/>
    </row>
    <row r="36" spans="1:12" ht="16.5" customHeight="1" x14ac:dyDescent="0.25">
      <c r="A36" s="48"/>
      <c r="B36" s="80"/>
      <c r="C36" s="72">
        <v>2</v>
      </c>
      <c r="D36" s="73">
        <v>11</v>
      </c>
      <c r="E36" s="73">
        <v>3</v>
      </c>
      <c r="F36" s="73"/>
      <c r="G36" s="74">
        <f>C36*D36*E36</f>
        <v>66</v>
      </c>
      <c r="H36" s="49"/>
      <c r="I36" s="58"/>
      <c r="J36" s="47"/>
      <c r="K36" s="47"/>
      <c r="L36" s="47"/>
    </row>
    <row r="37" spans="1:12" ht="17.25" customHeight="1" x14ac:dyDescent="0.25">
      <c r="A37" s="48"/>
      <c r="B37" s="80"/>
      <c r="C37" s="72">
        <v>2</v>
      </c>
      <c r="D37" s="73">
        <v>18.5</v>
      </c>
      <c r="E37" s="73">
        <v>1.5</v>
      </c>
      <c r="F37" s="73"/>
      <c r="G37" s="74">
        <f>C37*D37*E37</f>
        <v>55.5</v>
      </c>
      <c r="H37" s="49"/>
      <c r="I37" s="58"/>
      <c r="J37" s="47"/>
      <c r="K37" s="47"/>
      <c r="L37" s="47"/>
    </row>
    <row r="38" spans="1:12" ht="27" customHeight="1" x14ac:dyDescent="0.25">
      <c r="A38" s="48"/>
      <c r="B38" s="80"/>
      <c r="C38" s="72">
        <v>1</v>
      </c>
      <c r="D38" s="73">
        <v>10.5</v>
      </c>
      <c r="E38" s="73">
        <v>1.5</v>
      </c>
      <c r="F38" s="73"/>
      <c r="G38" s="74">
        <f>C38*D38*E38</f>
        <v>15.75</v>
      </c>
      <c r="H38" s="49">
        <v>157.19999999999999</v>
      </c>
      <c r="I38" s="58" t="s">
        <v>57</v>
      </c>
      <c r="J38" s="47"/>
      <c r="K38" s="47"/>
      <c r="L38" s="47"/>
    </row>
    <row r="39" spans="1:12" ht="79.5" customHeight="1" x14ac:dyDescent="0.25">
      <c r="A39" s="48">
        <v>9</v>
      </c>
      <c r="B39" s="80" t="s">
        <v>98</v>
      </c>
      <c r="C39" s="72"/>
      <c r="D39" s="72"/>
      <c r="E39" s="72"/>
      <c r="F39" s="72"/>
      <c r="G39" s="74"/>
      <c r="H39" s="52">
        <v>122.11</v>
      </c>
      <c r="I39" s="58" t="s">
        <v>57</v>
      </c>
      <c r="J39" s="47"/>
      <c r="K39" s="47"/>
      <c r="L39" s="47"/>
    </row>
    <row r="40" spans="1:12" ht="128.25" customHeight="1" x14ac:dyDescent="0.25">
      <c r="A40" s="48">
        <f t="shared" si="0"/>
        <v>10</v>
      </c>
      <c r="B40" s="63" t="s">
        <v>109</v>
      </c>
      <c r="C40" s="58"/>
      <c r="D40" s="58"/>
      <c r="E40" s="58"/>
      <c r="F40" s="58"/>
      <c r="G40" s="58"/>
      <c r="H40" s="52"/>
      <c r="I40" s="58"/>
      <c r="J40" s="47"/>
      <c r="K40" s="47"/>
      <c r="L40" s="47"/>
    </row>
    <row r="41" spans="1:12" ht="17.25" customHeight="1" x14ac:dyDescent="0.25">
      <c r="A41" s="48"/>
      <c r="B41" s="63"/>
      <c r="C41" s="72">
        <v>6</v>
      </c>
      <c r="D41" s="73">
        <v>12.5</v>
      </c>
      <c r="E41" s="73">
        <v>0.25</v>
      </c>
      <c r="F41" s="73"/>
      <c r="G41" s="74">
        <f>C41*D41*E41</f>
        <v>18.75</v>
      </c>
      <c r="H41" s="52"/>
      <c r="I41" s="58"/>
      <c r="J41" s="47"/>
      <c r="K41" s="47"/>
      <c r="L41" s="47"/>
    </row>
    <row r="42" spans="1:12" ht="17.25" customHeight="1" x14ac:dyDescent="0.25">
      <c r="A42" s="48"/>
      <c r="B42" s="63"/>
      <c r="C42" s="72">
        <v>10</v>
      </c>
      <c r="D42" s="73">
        <v>7.4</v>
      </c>
      <c r="E42" s="73">
        <v>0.25</v>
      </c>
      <c r="F42" s="73"/>
      <c r="G42" s="74">
        <f>C42*D42*E42</f>
        <v>18.5</v>
      </c>
      <c r="H42" s="49"/>
      <c r="I42" s="58"/>
      <c r="J42" s="47"/>
      <c r="K42" s="47"/>
      <c r="L42" s="47"/>
    </row>
    <row r="43" spans="1:12" ht="15.75" customHeight="1" x14ac:dyDescent="0.25">
      <c r="A43" s="48"/>
      <c r="B43" s="63"/>
      <c r="C43" s="72">
        <v>72</v>
      </c>
      <c r="D43" s="73">
        <v>1.2</v>
      </c>
      <c r="E43" s="73">
        <v>0.15</v>
      </c>
      <c r="F43" s="73"/>
      <c r="G43" s="72">
        <f>C43*D43*E43</f>
        <v>12.959999999999999</v>
      </c>
      <c r="H43" s="49">
        <v>50.21</v>
      </c>
      <c r="I43" s="58" t="s">
        <v>57</v>
      </c>
      <c r="J43" s="47"/>
      <c r="K43" s="47"/>
      <c r="L43" s="47"/>
    </row>
    <row r="44" spans="1:12" ht="180" x14ac:dyDescent="0.25">
      <c r="A44" s="48">
        <f>A40+1</f>
        <v>11</v>
      </c>
      <c r="B44" s="63" t="s">
        <v>110</v>
      </c>
      <c r="C44" s="58"/>
      <c r="D44" s="58"/>
      <c r="E44" s="58"/>
      <c r="F44" s="58"/>
      <c r="G44" s="86"/>
      <c r="H44" s="52"/>
      <c r="I44" s="58"/>
      <c r="J44" s="47"/>
      <c r="K44" s="47"/>
      <c r="L44" s="47"/>
    </row>
    <row r="45" spans="1:12" x14ac:dyDescent="0.25">
      <c r="A45" s="48"/>
      <c r="B45" s="63"/>
      <c r="C45" s="72">
        <v>1</v>
      </c>
      <c r="D45" s="73">
        <v>12.5</v>
      </c>
      <c r="E45" s="73">
        <v>7.4</v>
      </c>
      <c r="F45" s="73"/>
      <c r="G45" s="74">
        <f t="shared" ref="G45:G50" si="3">C45*D45*E45</f>
        <v>92.5</v>
      </c>
      <c r="H45" s="49"/>
      <c r="I45" s="58"/>
      <c r="J45" s="47"/>
      <c r="K45" s="47"/>
      <c r="L45" s="47"/>
    </row>
    <row r="46" spans="1:12" x14ac:dyDescent="0.25">
      <c r="A46" s="48"/>
      <c r="B46" s="63"/>
      <c r="C46" s="72">
        <v>2</v>
      </c>
      <c r="D46" s="73">
        <v>12.5</v>
      </c>
      <c r="E46" s="73">
        <v>0.125</v>
      </c>
      <c r="F46" s="73"/>
      <c r="G46" s="74">
        <f t="shared" si="3"/>
        <v>3.125</v>
      </c>
      <c r="H46" s="49"/>
      <c r="I46" s="58"/>
      <c r="J46" s="47"/>
      <c r="K46" s="47"/>
      <c r="L46" s="47"/>
    </row>
    <row r="47" spans="1:12" x14ac:dyDescent="0.25">
      <c r="A47" s="48"/>
      <c r="B47" s="63"/>
      <c r="C47" s="72">
        <v>2</v>
      </c>
      <c r="D47" s="73">
        <v>7.4</v>
      </c>
      <c r="E47" s="73">
        <v>0.125</v>
      </c>
      <c r="F47" s="73"/>
      <c r="G47" s="74">
        <f t="shared" si="3"/>
        <v>1.85</v>
      </c>
      <c r="H47" s="52"/>
      <c r="I47" s="58"/>
      <c r="J47" s="47"/>
      <c r="K47" s="47"/>
      <c r="L47" s="47"/>
    </row>
    <row r="48" spans="1:12" x14ac:dyDescent="0.25">
      <c r="A48" s="48"/>
      <c r="B48" s="63"/>
      <c r="C48" s="72">
        <v>36</v>
      </c>
      <c r="D48" s="73">
        <v>0.55000000000000004</v>
      </c>
      <c r="E48" s="73">
        <v>3</v>
      </c>
      <c r="F48" s="73"/>
      <c r="G48" s="74">
        <f t="shared" si="3"/>
        <v>59.400000000000006</v>
      </c>
      <c r="H48" s="49"/>
      <c r="I48" s="58"/>
      <c r="J48" s="47"/>
      <c r="K48" s="47"/>
      <c r="L48" s="47"/>
    </row>
    <row r="49" spans="1:12" x14ac:dyDescent="0.25">
      <c r="A49" s="48"/>
      <c r="B49" s="63"/>
      <c r="C49" s="72">
        <v>6</v>
      </c>
      <c r="D49" s="73">
        <v>12.5</v>
      </c>
      <c r="E49" s="73">
        <v>0.125</v>
      </c>
      <c r="F49" s="73"/>
      <c r="G49" s="74">
        <f t="shared" si="3"/>
        <v>9.375</v>
      </c>
      <c r="H49" s="49"/>
      <c r="I49" s="58"/>
      <c r="J49" s="47"/>
      <c r="K49" s="47"/>
      <c r="L49" s="47"/>
    </row>
    <row r="50" spans="1:12" x14ac:dyDescent="0.25">
      <c r="A50" s="48"/>
      <c r="B50" s="63"/>
      <c r="C50" s="72">
        <v>24</v>
      </c>
      <c r="D50" s="73">
        <v>7.4</v>
      </c>
      <c r="E50" s="73">
        <v>0.125</v>
      </c>
      <c r="F50" s="73"/>
      <c r="G50" s="74">
        <f t="shared" si="3"/>
        <v>22.200000000000003</v>
      </c>
      <c r="H50" s="49">
        <v>188.45</v>
      </c>
      <c r="I50" s="58" t="s">
        <v>57</v>
      </c>
      <c r="J50" s="47"/>
      <c r="K50" s="47"/>
      <c r="L50" s="47"/>
    </row>
    <row r="51" spans="1:12" ht="171" customHeight="1" x14ac:dyDescent="0.25">
      <c r="A51" s="48">
        <f>A44+1</f>
        <v>12</v>
      </c>
      <c r="B51" s="63" t="s">
        <v>111</v>
      </c>
      <c r="C51" s="58"/>
      <c r="D51" s="58"/>
      <c r="E51" s="58"/>
      <c r="F51" s="58"/>
      <c r="G51" s="86"/>
      <c r="H51" s="52">
        <v>74</v>
      </c>
      <c r="I51" s="58" t="s">
        <v>57</v>
      </c>
      <c r="J51" s="47"/>
      <c r="K51" s="47"/>
      <c r="L51" s="47"/>
    </row>
    <row r="52" spans="1:12" ht="181.5" customHeight="1" x14ac:dyDescent="0.25">
      <c r="A52" s="48">
        <f t="shared" si="0"/>
        <v>13</v>
      </c>
      <c r="B52" s="63" t="s">
        <v>112</v>
      </c>
      <c r="C52" s="58"/>
      <c r="D52" s="58"/>
      <c r="E52" s="58"/>
      <c r="F52" s="58"/>
      <c r="G52" s="58"/>
      <c r="H52" s="49">
        <v>2.6930000000000001</v>
      </c>
      <c r="I52" s="58" t="s">
        <v>67</v>
      </c>
      <c r="J52" s="47"/>
      <c r="K52" s="47"/>
      <c r="L52" s="47"/>
    </row>
    <row r="53" spans="1:12" ht="132" x14ac:dyDescent="0.25">
      <c r="A53" s="48">
        <f t="shared" si="0"/>
        <v>14</v>
      </c>
      <c r="B53" s="63" t="s">
        <v>113</v>
      </c>
      <c r="C53" s="58"/>
      <c r="D53" s="58"/>
      <c r="E53" s="58"/>
      <c r="F53" s="58"/>
      <c r="G53" s="58"/>
      <c r="H53" s="52">
        <v>4.2</v>
      </c>
      <c r="I53" s="58" t="s">
        <v>57</v>
      </c>
      <c r="J53" s="47"/>
      <c r="K53" s="47"/>
      <c r="L53" s="47"/>
    </row>
    <row r="54" spans="1:12" ht="57.75" customHeight="1" x14ac:dyDescent="0.25">
      <c r="A54" s="48">
        <f t="shared" si="0"/>
        <v>15</v>
      </c>
      <c r="B54" s="81" t="s">
        <v>60</v>
      </c>
      <c r="C54" s="87"/>
      <c r="D54" s="87"/>
      <c r="E54" s="87"/>
      <c r="F54" s="87"/>
      <c r="G54" s="87"/>
      <c r="H54" s="49"/>
      <c r="I54" s="58"/>
      <c r="J54" s="47"/>
      <c r="K54" s="47"/>
      <c r="L54" s="47"/>
    </row>
    <row r="55" spans="1:12" ht="15.75" customHeight="1" x14ac:dyDescent="0.25">
      <c r="A55" s="48"/>
      <c r="B55" s="82"/>
      <c r="C55" s="72">
        <v>3</v>
      </c>
      <c r="D55" s="73">
        <v>12.5</v>
      </c>
      <c r="E55" s="73">
        <v>0.25</v>
      </c>
      <c r="F55" s="73">
        <v>0.6</v>
      </c>
      <c r="G55" s="73">
        <f t="shared" ref="G55:G60" si="4">C55*D55*E55*F55</f>
        <v>5.625</v>
      </c>
      <c r="H55" s="49"/>
      <c r="I55" s="58"/>
      <c r="J55" s="47"/>
      <c r="K55" s="47"/>
      <c r="L55" s="47"/>
    </row>
    <row r="56" spans="1:12" ht="15.75" customHeight="1" x14ac:dyDescent="0.25">
      <c r="A56" s="48"/>
      <c r="B56" s="82"/>
      <c r="C56" s="72">
        <v>2</v>
      </c>
      <c r="D56" s="73">
        <v>7.4</v>
      </c>
      <c r="E56" s="73">
        <v>0.25</v>
      </c>
      <c r="F56" s="73">
        <v>0.6</v>
      </c>
      <c r="G56" s="73">
        <f t="shared" si="4"/>
        <v>2.2200000000000002</v>
      </c>
      <c r="H56" s="49"/>
      <c r="I56" s="58"/>
      <c r="J56" s="47"/>
      <c r="K56" s="47"/>
      <c r="L56" s="47"/>
    </row>
    <row r="57" spans="1:12" ht="15.75" customHeight="1" x14ac:dyDescent="0.25">
      <c r="A57" s="48"/>
      <c r="B57" s="82"/>
      <c r="C57" s="72">
        <v>2</v>
      </c>
      <c r="D57" s="73">
        <v>2.5</v>
      </c>
      <c r="E57" s="73">
        <v>0.25</v>
      </c>
      <c r="F57" s="73">
        <v>0.6</v>
      </c>
      <c r="G57" s="73">
        <f t="shared" si="4"/>
        <v>0.75</v>
      </c>
      <c r="H57" s="49"/>
      <c r="I57" s="58"/>
      <c r="J57" s="47"/>
      <c r="K57" s="47"/>
      <c r="L57" s="47"/>
    </row>
    <row r="58" spans="1:12" ht="15.75" customHeight="1" x14ac:dyDescent="0.25">
      <c r="A58" s="48"/>
      <c r="B58" s="82"/>
      <c r="C58" s="72">
        <v>2</v>
      </c>
      <c r="D58" s="73">
        <v>1</v>
      </c>
      <c r="E58" s="73">
        <v>0.5</v>
      </c>
      <c r="F58" s="73">
        <v>0.3</v>
      </c>
      <c r="G58" s="73">
        <f t="shared" si="4"/>
        <v>0.3</v>
      </c>
      <c r="H58" s="49"/>
      <c r="I58" s="58"/>
      <c r="J58" s="47"/>
      <c r="K58" s="47"/>
      <c r="L58" s="47"/>
    </row>
    <row r="59" spans="1:12" ht="15.75" customHeight="1" x14ac:dyDescent="0.25">
      <c r="A59" s="48"/>
      <c r="B59" s="82" t="s">
        <v>59</v>
      </c>
      <c r="C59" s="72">
        <v>2</v>
      </c>
      <c r="D59" s="73">
        <v>18.5</v>
      </c>
      <c r="E59" s="73">
        <v>0.375</v>
      </c>
      <c r="F59" s="73">
        <v>0.22500000000000001</v>
      </c>
      <c r="G59" s="73">
        <f t="shared" si="4"/>
        <v>3.1218750000000002</v>
      </c>
      <c r="H59" s="49"/>
      <c r="I59" s="58"/>
      <c r="J59" s="47"/>
      <c r="K59" s="47"/>
      <c r="L59" s="47"/>
    </row>
    <row r="60" spans="1:12" ht="17.25" customHeight="1" x14ac:dyDescent="0.25">
      <c r="A60" s="48"/>
      <c r="B60" s="82"/>
      <c r="C60" s="72">
        <v>1</v>
      </c>
      <c r="D60" s="73">
        <v>10.5</v>
      </c>
      <c r="E60" s="73">
        <v>0.375</v>
      </c>
      <c r="F60" s="73">
        <v>0.22500000000000001</v>
      </c>
      <c r="G60" s="73">
        <f t="shared" si="4"/>
        <v>0.88593750000000004</v>
      </c>
      <c r="H60" s="49">
        <v>12.903</v>
      </c>
      <c r="I60" s="58" t="s">
        <v>29</v>
      </c>
      <c r="J60" s="47"/>
      <c r="K60" s="47"/>
      <c r="L60" s="47"/>
    </row>
    <row r="61" spans="1:12" ht="48" x14ac:dyDescent="0.25">
      <c r="A61" s="88">
        <f>A54+1</f>
        <v>16</v>
      </c>
      <c r="B61" s="82" t="s">
        <v>114</v>
      </c>
      <c r="C61" s="89"/>
      <c r="D61" s="89"/>
      <c r="E61" s="89"/>
      <c r="F61" s="89"/>
      <c r="G61" s="90"/>
      <c r="H61" s="55"/>
      <c r="I61" s="91"/>
      <c r="J61" s="47"/>
      <c r="K61" s="47"/>
      <c r="L61" s="47"/>
    </row>
    <row r="62" spans="1:12" x14ac:dyDescent="0.25">
      <c r="A62" s="92"/>
      <c r="B62" s="93"/>
      <c r="C62" s="72">
        <v>3</v>
      </c>
      <c r="D62" s="73">
        <v>12.5</v>
      </c>
      <c r="E62" s="73">
        <v>0.25</v>
      </c>
      <c r="F62" s="73">
        <v>3</v>
      </c>
      <c r="G62" s="73">
        <f>C62*D62*E62*F62</f>
        <v>28.125</v>
      </c>
      <c r="H62" s="49"/>
      <c r="I62" s="58"/>
      <c r="J62" s="47"/>
      <c r="K62" s="47"/>
      <c r="L62" s="47"/>
    </row>
    <row r="63" spans="1:12" x14ac:dyDescent="0.25">
      <c r="A63" s="92"/>
      <c r="B63" s="93"/>
      <c r="C63" s="72">
        <v>2</v>
      </c>
      <c r="D63" s="73">
        <v>7.4</v>
      </c>
      <c r="E63" s="73">
        <v>0.25</v>
      </c>
      <c r="F63" s="73">
        <v>3</v>
      </c>
      <c r="G63" s="73">
        <f>C63*D63*E63*F63</f>
        <v>11.100000000000001</v>
      </c>
      <c r="H63" s="49">
        <v>39.225000000000001</v>
      </c>
      <c r="I63" s="58" t="s">
        <v>29</v>
      </c>
      <c r="J63" s="47"/>
      <c r="K63" s="47"/>
      <c r="L63" s="47"/>
    </row>
    <row r="64" spans="1:12" ht="39.75" customHeight="1" x14ac:dyDescent="0.25">
      <c r="A64" s="94">
        <f>A61+1</f>
        <v>17</v>
      </c>
      <c r="B64" s="95" t="s">
        <v>115</v>
      </c>
      <c r="C64" s="75"/>
      <c r="D64" s="75"/>
      <c r="E64" s="75"/>
      <c r="F64" s="75"/>
      <c r="G64" s="75"/>
      <c r="H64" s="96">
        <v>92.5</v>
      </c>
      <c r="I64" s="97" t="s">
        <v>57</v>
      </c>
      <c r="J64" s="47"/>
      <c r="K64" s="47"/>
      <c r="L64" s="47"/>
    </row>
    <row r="65" spans="1:12" ht="120" x14ac:dyDescent="0.25">
      <c r="A65" s="48">
        <f t="shared" si="0"/>
        <v>18</v>
      </c>
      <c r="B65" s="64" t="s">
        <v>116</v>
      </c>
      <c r="C65" s="98"/>
      <c r="D65" s="98"/>
      <c r="E65" s="98"/>
      <c r="F65" s="98"/>
      <c r="G65" s="98"/>
      <c r="H65" s="99"/>
      <c r="I65" s="98"/>
      <c r="J65" s="47"/>
      <c r="K65" s="47"/>
      <c r="L65" s="47"/>
    </row>
    <row r="66" spans="1:12" x14ac:dyDescent="0.25">
      <c r="A66" s="48"/>
      <c r="B66" s="64"/>
      <c r="C66" s="72">
        <v>2</v>
      </c>
      <c r="D66" s="73">
        <v>12.5</v>
      </c>
      <c r="E66" s="73">
        <v>3.75</v>
      </c>
      <c r="F66" s="73"/>
      <c r="G66" s="74">
        <f t="shared" ref="G66:G73" si="5">C66*D66*E66</f>
        <v>93.75</v>
      </c>
      <c r="H66" s="99"/>
      <c r="I66" s="98"/>
      <c r="J66" s="47"/>
      <c r="K66" s="47"/>
      <c r="L66" s="47"/>
    </row>
    <row r="67" spans="1:12" x14ac:dyDescent="0.25">
      <c r="A67" s="48"/>
      <c r="B67" s="64"/>
      <c r="C67" s="72">
        <v>2</v>
      </c>
      <c r="D67" s="73">
        <v>7.4</v>
      </c>
      <c r="E67" s="73">
        <v>3.75</v>
      </c>
      <c r="F67" s="73"/>
      <c r="G67" s="74">
        <f t="shared" si="5"/>
        <v>55.5</v>
      </c>
      <c r="H67" s="99"/>
      <c r="I67" s="98"/>
      <c r="J67" s="47"/>
      <c r="K67" s="47"/>
      <c r="L67" s="47"/>
    </row>
    <row r="68" spans="1:12" x14ac:dyDescent="0.25">
      <c r="A68" s="48"/>
      <c r="B68" s="64"/>
      <c r="C68" s="72">
        <v>2</v>
      </c>
      <c r="D68" s="73">
        <v>12.5</v>
      </c>
      <c r="E68" s="73">
        <v>3</v>
      </c>
      <c r="F68" s="73"/>
      <c r="G68" s="74">
        <f t="shared" si="5"/>
        <v>75</v>
      </c>
      <c r="H68" s="52"/>
      <c r="I68" s="58"/>
      <c r="J68" s="47"/>
      <c r="K68" s="47"/>
      <c r="L68" s="47"/>
    </row>
    <row r="69" spans="1:12" x14ac:dyDescent="0.25">
      <c r="A69" s="48"/>
      <c r="B69" s="64"/>
      <c r="C69" s="72">
        <v>2</v>
      </c>
      <c r="D69" s="73">
        <v>7.4</v>
      </c>
      <c r="E69" s="73">
        <v>3</v>
      </c>
      <c r="F69" s="73"/>
      <c r="G69" s="74">
        <f t="shared" si="5"/>
        <v>44.400000000000006</v>
      </c>
      <c r="H69" s="49"/>
      <c r="I69" s="58"/>
      <c r="J69" s="47"/>
      <c r="K69" s="47"/>
      <c r="L69" s="47"/>
    </row>
    <row r="70" spans="1:12" x14ac:dyDescent="0.25">
      <c r="A70" s="48"/>
      <c r="B70" s="64"/>
      <c r="C70" s="72">
        <v>22</v>
      </c>
      <c r="D70" s="73">
        <v>1.2</v>
      </c>
      <c r="E70" s="73">
        <v>3</v>
      </c>
      <c r="F70" s="73"/>
      <c r="G70" s="74">
        <f t="shared" si="5"/>
        <v>79.199999999999989</v>
      </c>
      <c r="H70" s="49"/>
      <c r="I70" s="58"/>
      <c r="J70" s="47"/>
      <c r="K70" s="47"/>
      <c r="L70" s="47"/>
    </row>
    <row r="71" spans="1:12" x14ac:dyDescent="0.25">
      <c r="A71" s="48"/>
      <c r="B71" s="64"/>
      <c r="C71" s="72">
        <v>20</v>
      </c>
      <c r="D71" s="73">
        <v>1.6</v>
      </c>
      <c r="E71" s="73">
        <v>3</v>
      </c>
      <c r="F71" s="73"/>
      <c r="G71" s="74">
        <f t="shared" si="5"/>
        <v>96</v>
      </c>
      <c r="H71" s="49"/>
      <c r="I71" s="58"/>
      <c r="J71" s="47"/>
      <c r="K71" s="47"/>
      <c r="L71" s="47"/>
    </row>
    <row r="72" spans="1:12" x14ac:dyDescent="0.25">
      <c r="A72" s="48"/>
      <c r="B72" s="64"/>
      <c r="C72" s="72">
        <v>4</v>
      </c>
      <c r="D72" s="73">
        <v>18.5</v>
      </c>
      <c r="E72" s="73">
        <v>1.5</v>
      </c>
      <c r="F72" s="73"/>
      <c r="G72" s="74">
        <f t="shared" si="5"/>
        <v>111</v>
      </c>
      <c r="H72" s="49"/>
      <c r="I72" s="58"/>
      <c r="J72" s="47"/>
      <c r="K72" s="47"/>
      <c r="L72" s="47"/>
    </row>
    <row r="73" spans="1:12" x14ac:dyDescent="0.25">
      <c r="A73" s="48"/>
      <c r="B73" s="64"/>
      <c r="C73" s="72">
        <v>2</v>
      </c>
      <c r="D73" s="73">
        <v>10.5</v>
      </c>
      <c r="E73" s="73">
        <v>1.5</v>
      </c>
      <c r="F73" s="73"/>
      <c r="G73" s="74">
        <f t="shared" si="5"/>
        <v>31.5</v>
      </c>
      <c r="H73" s="49">
        <v>586.35</v>
      </c>
      <c r="I73" s="58" t="s">
        <v>57</v>
      </c>
      <c r="J73" s="47"/>
      <c r="K73" s="47"/>
      <c r="L73" s="47"/>
    </row>
    <row r="74" spans="1:12" ht="120" x14ac:dyDescent="0.25">
      <c r="A74" s="48">
        <f>A65+1</f>
        <v>19</v>
      </c>
      <c r="B74" s="63" t="s">
        <v>117</v>
      </c>
      <c r="C74" s="58"/>
      <c r="D74" s="58"/>
      <c r="E74" s="58"/>
      <c r="F74" s="58"/>
      <c r="G74" s="86"/>
      <c r="H74" s="52"/>
      <c r="I74" s="58"/>
      <c r="J74" s="47"/>
      <c r="K74" s="47"/>
      <c r="L74" s="47"/>
    </row>
    <row r="75" spans="1:12" x14ac:dyDescent="0.25">
      <c r="A75" s="48"/>
      <c r="B75" s="63"/>
      <c r="C75" s="72">
        <v>1</v>
      </c>
      <c r="D75" s="73">
        <v>12.5</v>
      </c>
      <c r="E75" s="73">
        <v>7.4</v>
      </c>
      <c r="F75" s="73"/>
      <c r="G75" s="74">
        <f t="shared" ref="G75" si="6">C75*D75*E75</f>
        <v>92.5</v>
      </c>
      <c r="H75" s="49">
        <v>92.5</v>
      </c>
      <c r="I75" s="58" t="s">
        <v>57</v>
      </c>
      <c r="J75" s="47"/>
      <c r="K75" s="47"/>
      <c r="L75" s="47"/>
    </row>
    <row r="76" spans="1:12" ht="48" x14ac:dyDescent="0.25">
      <c r="A76" s="48">
        <v>20</v>
      </c>
      <c r="B76" s="63" t="s">
        <v>118</v>
      </c>
      <c r="C76" s="58"/>
      <c r="D76" s="58"/>
      <c r="E76" s="58"/>
      <c r="F76" s="58"/>
      <c r="G76" s="58"/>
      <c r="H76" s="52"/>
      <c r="I76" s="58"/>
      <c r="J76" s="47"/>
      <c r="K76" s="47"/>
      <c r="L76" s="47"/>
    </row>
    <row r="77" spans="1:12" x14ac:dyDescent="0.25">
      <c r="A77" s="48"/>
      <c r="B77" s="63"/>
      <c r="C77" s="72">
        <v>2</v>
      </c>
      <c r="D77" s="73">
        <v>12.5</v>
      </c>
      <c r="E77" s="73">
        <v>0.75</v>
      </c>
      <c r="F77" s="73"/>
      <c r="G77" s="74">
        <f>C77*D77*E77</f>
        <v>18.75</v>
      </c>
      <c r="H77" s="49"/>
      <c r="I77" s="58"/>
      <c r="J77" s="47"/>
      <c r="K77" s="47"/>
      <c r="L77" s="47"/>
    </row>
    <row r="78" spans="1:12" x14ac:dyDescent="0.25">
      <c r="A78" s="48"/>
      <c r="B78" s="63"/>
      <c r="C78" s="72">
        <v>4</v>
      </c>
      <c r="D78" s="73">
        <v>18.5</v>
      </c>
      <c r="E78" s="73">
        <v>0.75</v>
      </c>
      <c r="F78" s="73"/>
      <c r="G78" s="74">
        <f>C78*D78*E78</f>
        <v>55.5</v>
      </c>
      <c r="H78" s="49"/>
      <c r="I78" s="58"/>
      <c r="J78" s="47"/>
      <c r="K78" s="47"/>
      <c r="L78" s="47"/>
    </row>
    <row r="79" spans="1:12" x14ac:dyDescent="0.25">
      <c r="A79" s="48"/>
      <c r="B79" s="63"/>
      <c r="C79" s="72">
        <v>1</v>
      </c>
      <c r="D79" s="73">
        <v>7.4</v>
      </c>
      <c r="E79" s="73">
        <v>0.75</v>
      </c>
      <c r="F79" s="73"/>
      <c r="G79" s="74">
        <f>C79*D79*E79</f>
        <v>5.5500000000000007</v>
      </c>
      <c r="H79" s="49"/>
      <c r="I79" s="58"/>
      <c r="J79" s="47"/>
      <c r="K79" s="47"/>
      <c r="L79" s="47"/>
    </row>
    <row r="80" spans="1:12" x14ac:dyDescent="0.25">
      <c r="A80" s="48"/>
      <c r="B80" s="63"/>
      <c r="C80" s="72">
        <v>2</v>
      </c>
      <c r="D80" s="73">
        <v>10.5</v>
      </c>
      <c r="E80" s="73">
        <v>0.75</v>
      </c>
      <c r="F80" s="73"/>
      <c r="G80" s="74">
        <f>C80*D80*E80</f>
        <v>15.75</v>
      </c>
      <c r="H80" s="49">
        <v>95.55</v>
      </c>
      <c r="I80" s="58" t="s">
        <v>57</v>
      </c>
      <c r="J80" s="47"/>
      <c r="K80" s="47"/>
      <c r="L80" s="47"/>
    </row>
    <row r="81" spans="1:12" ht="120" x14ac:dyDescent="0.25">
      <c r="A81" s="48">
        <v>21</v>
      </c>
      <c r="B81" s="63" t="s">
        <v>119</v>
      </c>
      <c r="C81" s="58"/>
      <c r="D81" s="58"/>
      <c r="E81" s="58"/>
      <c r="F81" s="58"/>
      <c r="G81" s="86"/>
      <c r="H81" s="52"/>
      <c r="I81" s="58"/>
      <c r="J81" s="47"/>
      <c r="K81" s="47"/>
      <c r="L81" s="47"/>
    </row>
    <row r="82" spans="1:12" x14ac:dyDescent="0.25">
      <c r="A82" s="48"/>
      <c r="B82" s="63"/>
      <c r="C82" s="58">
        <v>28</v>
      </c>
      <c r="D82" s="86">
        <v>2.1</v>
      </c>
      <c r="E82" s="58"/>
      <c r="F82" s="58"/>
      <c r="G82" s="86">
        <f>C82*D82</f>
        <v>58.800000000000004</v>
      </c>
      <c r="H82" s="52"/>
      <c r="I82" s="58"/>
      <c r="J82" s="47"/>
      <c r="K82" s="47"/>
      <c r="L82" s="47"/>
    </row>
    <row r="83" spans="1:12" x14ac:dyDescent="0.25">
      <c r="A83" s="48"/>
      <c r="B83" s="63"/>
      <c r="C83" s="58">
        <v>10</v>
      </c>
      <c r="D83" s="58">
        <v>0.75</v>
      </c>
      <c r="E83" s="58"/>
      <c r="F83" s="58"/>
      <c r="G83" s="86">
        <v>7.5</v>
      </c>
      <c r="H83" s="52">
        <v>66.3</v>
      </c>
      <c r="I83" s="58" t="s">
        <v>67</v>
      </c>
      <c r="J83" s="47"/>
      <c r="K83" s="47"/>
      <c r="L83" s="47"/>
    </row>
    <row r="84" spans="1:12" ht="120" x14ac:dyDescent="0.25">
      <c r="A84" s="48">
        <v>22</v>
      </c>
      <c r="B84" s="63" t="s">
        <v>120</v>
      </c>
      <c r="C84" s="58"/>
      <c r="D84" s="58"/>
      <c r="E84" s="58"/>
      <c r="F84" s="58"/>
      <c r="G84" s="58"/>
      <c r="H84" s="52">
        <v>22.05</v>
      </c>
      <c r="I84" s="58" t="s">
        <v>57</v>
      </c>
      <c r="J84" s="47"/>
      <c r="K84" s="47"/>
      <c r="L84" s="47"/>
    </row>
    <row r="85" spans="1:12" ht="72" x14ac:dyDescent="0.25">
      <c r="A85" s="48">
        <v>23</v>
      </c>
      <c r="B85" s="63" t="s">
        <v>121</v>
      </c>
      <c r="C85" s="72"/>
      <c r="D85" s="72"/>
      <c r="E85" s="72"/>
      <c r="F85" s="72"/>
      <c r="G85" s="72"/>
      <c r="H85" s="52">
        <v>14</v>
      </c>
      <c r="I85" s="58" t="s">
        <v>3</v>
      </c>
      <c r="J85" s="47"/>
      <c r="K85" s="47"/>
      <c r="L85" s="47"/>
    </row>
    <row r="86" spans="1:12" ht="48" x14ac:dyDescent="0.25">
      <c r="A86" s="48">
        <v>24</v>
      </c>
      <c r="B86" s="63" t="s">
        <v>122</v>
      </c>
      <c r="C86" s="72"/>
      <c r="D86" s="72"/>
      <c r="E86" s="72"/>
      <c r="F86" s="72"/>
      <c r="G86" s="72"/>
      <c r="H86" s="52">
        <v>42</v>
      </c>
      <c r="I86" s="58" t="s">
        <v>3</v>
      </c>
      <c r="J86" s="47"/>
      <c r="K86" s="47"/>
      <c r="L86" s="47"/>
    </row>
    <row r="87" spans="1:12" ht="60" x14ac:dyDescent="0.25">
      <c r="A87" s="48">
        <v>25</v>
      </c>
      <c r="B87" s="63" t="s">
        <v>123</v>
      </c>
      <c r="C87" s="72"/>
      <c r="D87" s="72"/>
      <c r="E87" s="72"/>
      <c r="F87" s="72"/>
      <c r="G87" s="72"/>
      <c r="H87" s="52">
        <v>28</v>
      </c>
      <c r="I87" s="58" t="s">
        <v>3</v>
      </c>
      <c r="J87" s="47"/>
      <c r="K87" s="47"/>
      <c r="L87" s="47"/>
    </row>
    <row r="88" spans="1:12" ht="60" x14ac:dyDescent="0.25">
      <c r="A88" s="48">
        <v>26</v>
      </c>
      <c r="B88" s="63" t="s">
        <v>124</v>
      </c>
      <c r="C88" s="72"/>
      <c r="D88" s="72"/>
      <c r="E88" s="72"/>
      <c r="F88" s="72"/>
      <c r="G88" s="72"/>
      <c r="H88" s="52">
        <v>14</v>
      </c>
      <c r="I88" s="58" t="s">
        <v>3</v>
      </c>
      <c r="J88" s="47"/>
      <c r="K88" s="47"/>
      <c r="L88" s="47"/>
    </row>
    <row r="89" spans="1:12" ht="60" x14ac:dyDescent="0.25">
      <c r="A89" s="48">
        <v>27</v>
      </c>
      <c r="B89" s="63" t="s">
        <v>125</v>
      </c>
      <c r="C89" s="58"/>
      <c r="D89" s="58"/>
      <c r="E89" s="58"/>
      <c r="F89" s="58"/>
      <c r="G89" s="58"/>
      <c r="H89" s="52">
        <v>710.35</v>
      </c>
      <c r="I89" s="58" t="s">
        <v>57</v>
      </c>
      <c r="J89" s="47"/>
      <c r="K89" s="47"/>
      <c r="L89" s="47"/>
    </row>
    <row r="90" spans="1:12" ht="120" x14ac:dyDescent="0.25">
      <c r="A90" s="48">
        <v>28</v>
      </c>
      <c r="B90" s="80" t="s">
        <v>99</v>
      </c>
      <c r="C90" s="72"/>
      <c r="D90" s="72"/>
      <c r="E90" s="72"/>
      <c r="F90" s="72"/>
      <c r="G90" s="72"/>
      <c r="H90" s="52"/>
      <c r="I90" s="58"/>
      <c r="J90" s="47"/>
      <c r="K90" s="47"/>
      <c r="L90" s="47"/>
    </row>
    <row r="91" spans="1:12" x14ac:dyDescent="0.25">
      <c r="A91" s="48"/>
      <c r="B91" s="80"/>
      <c r="C91" s="72">
        <v>2</v>
      </c>
      <c r="D91" s="73">
        <v>1.5</v>
      </c>
      <c r="E91" s="73">
        <v>1.5</v>
      </c>
      <c r="F91" s="73"/>
      <c r="G91" s="74">
        <f t="shared" ref="G91:G94" si="7">C91*D91*E91</f>
        <v>4.5</v>
      </c>
      <c r="H91" s="49"/>
      <c r="I91" s="58"/>
      <c r="J91" s="47"/>
      <c r="K91" s="47"/>
      <c r="L91" s="47"/>
    </row>
    <row r="92" spans="1:12" x14ac:dyDescent="0.25">
      <c r="A92" s="48"/>
      <c r="B92" s="80"/>
      <c r="C92" s="72">
        <v>2</v>
      </c>
      <c r="D92" s="73">
        <v>1</v>
      </c>
      <c r="E92" s="73">
        <v>2.125</v>
      </c>
      <c r="F92" s="73"/>
      <c r="G92" s="74">
        <f t="shared" si="7"/>
        <v>4.25</v>
      </c>
      <c r="H92" s="49"/>
      <c r="I92" s="58"/>
      <c r="J92" s="47"/>
      <c r="K92" s="47"/>
      <c r="L92" s="47"/>
    </row>
    <row r="93" spans="1:12" x14ac:dyDescent="0.25">
      <c r="A93" s="48"/>
      <c r="B93" s="80"/>
      <c r="C93" s="72">
        <v>2</v>
      </c>
      <c r="D93" s="73">
        <v>18.5</v>
      </c>
      <c r="E93" s="73">
        <v>1.5</v>
      </c>
      <c r="F93" s="73"/>
      <c r="G93" s="74">
        <f t="shared" si="7"/>
        <v>55.5</v>
      </c>
      <c r="H93" s="49"/>
      <c r="I93" s="58"/>
      <c r="J93" s="47"/>
      <c r="K93" s="47"/>
      <c r="L93" s="47"/>
    </row>
    <row r="94" spans="1:12" x14ac:dyDescent="0.25">
      <c r="A94" s="48"/>
      <c r="B94" s="80"/>
      <c r="C94" s="72">
        <v>1</v>
      </c>
      <c r="D94" s="73">
        <v>10.5</v>
      </c>
      <c r="E94" s="73">
        <v>1.5</v>
      </c>
      <c r="F94" s="73"/>
      <c r="G94" s="74">
        <f t="shared" si="7"/>
        <v>15.75</v>
      </c>
      <c r="H94" s="49">
        <v>80</v>
      </c>
      <c r="I94" s="58" t="s">
        <v>57</v>
      </c>
      <c r="J94" s="47"/>
      <c r="K94" s="47"/>
      <c r="L94" s="47"/>
    </row>
    <row r="95" spans="1:12" ht="108" x14ac:dyDescent="0.25">
      <c r="A95" s="48">
        <v>29</v>
      </c>
      <c r="B95" s="80" t="s">
        <v>100</v>
      </c>
      <c r="C95" s="72"/>
      <c r="D95" s="72"/>
      <c r="E95" s="72"/>
      <c r="F95" s="72"/>
      <c r="G95" s="72"/>
      <c r="H95" s="52">
        <v>186.88</v>
      </c>
      <c r="I95" s="58" t="s">
        <v>26</v>
      </c>
      <c r="J95" s="47"/>
      <c r="K95" s="47"/>
      <c r="L95" s="47"/>
    </row>
    <row r="96" spans="1:12" ht="36" x14ac:dyDescent="0.25">
      <c r="A96" s="48">
        <v>30</v>
      </c>
      <c r="B96" s="80" t="s">
        <v>101</v>
      </c>
      <c r="C96" s="72"/>
      <c r="D96" s="72"/>
      <c r="E96" s="72"/>
      <c r="F96" s="72"/>
      <c r="G96" s="72"/>
      <c r="H96" s="52">
        <v>186.88</v>
      </c>
      <c r="I96" s="58" t="s">
        <v>26</v>
      </c>
      <c r="J96" s="47"/>
      <c r="K96" s="47"/>
      <c r="L96" s="47"/>
    </row>
    <row r="97" spans="1:12" ht="188.25" customHeight="1" x14ac:dyDescent="0.25">
      <c r="A97" s="48">
        <v>31</v>
      </c>
      <c r="B97" s="80" t="s">
        <v>102</v>
      </c>
      <c r="C97" s="72"/>
      <c r="D97" s="72"/>
      <c r="E97" s="72"/>
      <c r="F97" s="72"/>
      <c r="G97" s="72"/>
      <c r="H97" s="52">
        <v>325.25</v>
      </c>
      <c r="I97" s="58" t="s">
        <v>26</v>
      </c>
      <c r="J97" s="47"/>
      <c r="K97" s="47"/>
      <c r="L97" s="47"/>
    </row>
    <row r="98" spans="1:12" ht="108" x14ac:dyDescent="0.25">
      <c r="A98" s="48">
        <v>32</v>
      </c>
      <c r="B98" s="80" t="s">
        <v>103</v>
      </c>
      <c r="C98" s="72"/>
      <c r="D98" s="72"/>
      <c r="E98" s="72"/>
      <c r="F98" s="72"/>
      <c r="G98" s="72"/>
      <c r="H98" s="52">
        <v>325.25</v>
      </c>
      <c r="I98" s="58" t="s">
        <v>26</v>
      </c>
      <c r="J98" s="47"/>
      <c r="K98" s="47"/>
      <c r="L98" s="47"/>
    </row>
    <row r="99" spans="1:12" ht="51" customHeight="1" x14ac:dyDescent="0.25">
      <c r="A99" s="48">
        <v>33</v>
      </c>
      <c r="B99" s="63" t="s">
        <v>126</v>
      </c>
      <c r="C99" s="58"/>
      <c r="D99" s="58"/>
      <c r="E99" s="58"/>
      <c r="F99" s="58"/>
      <c r="G99" s="58"/>
      <c r="H99" s="52">
        <v>6.35</v>
      </c>
      <c r="I99" s="58" t="s">
        <v>57</v>
      </c>
      <c r="J99" s="47"/>
      <c r="K99" s="47"/>
      <c r="L99" s="47"/>
    </row>
    <row r="100" spans="1:12" ht="140.25" customHeight="1" x14ac:dyDescent="0.25">
      <c r="A100" s="48">
        <v>34</v>
      </c>
      <c r="B100" s="63" t="s">
        <v>127</v>
      </c>
      <c r="C100" s="72"/>
      <c r="D100" s="72"/>
      <c r="E100" s="72"/>
      <c r="F100" s="72"/>
      <c r="G100" s="72"/>
      <c r="H100" s="52">
        <v>6.35</v>
      </c>
      <c r="I100" s="58" t="s">
        <v>57</v>
      </c>
      <c r="J100" s="47"/>
      <c r="K100" s="47"/>
      <c r="L100" s="47"/>
    </row>
    <row r="101" spans="1:12" ht="120" x14ac:dyDescent="0.25">
      <c r="A101" s="48">
        <v>35</v>
      </c>
      <c r="B101" s="63" t="s">
        <v>128</v>
      </c>
      <c r="C101" s="58"/>
      <c r="D101" s="58"/>
      <c r="E101" s="58"/>
      <c r="F101" s="58"/>
      <c r="G101" s="58"/>
      <c r="H101" s="49">
        <v>0.73199999999999998</v>
      </c>
      <c r="I101" s="58" t="s">
        <v>69</v>
      </c>
      <c r="J101" s="47"/>
      <c r="K101" s="47"/>
      <c r="L101" s="47"/>
    </row>
    <row r="102" spans="1:12" ht="78" customHeight="1" x14ac:dyDescent="0.25">
      <c r="A102" s="48">
        <v>36</v>
      </c>
      <c r="B102" s="63" t="s">
        <v>129</v>
      </c>
      <c r="C102" s="58"/>
      <c r="D102" s="58"/>
      <c r="E102" s="58"/>
      <c r="F102" s="58"/>
      <c r="G102" s="58"/>
      <c r="H102" s="52">
        <v>7.32</v>
      </c>
      <c r="I102" s="58" t="s">
        <v>57</v>
      </c>
      <c r="J102" s="47"/>
      <c r="K102" s="47"/>
      <c r="L102" s="47"/>
    </row>
    <row r="103" spans="1:12" ht="108" customHeight="1" x14ac:dyDescent="0.25">
      <c r="A103" s="48">
        <v>37</v>
      </c>
      <c r="B103" s="63" t="s">
        <v>130</v>
      </c>
      <c r="C103" s="58"/>
      <c r="D103" s="58"/>
      <c r="E103" s="58"/>
      <c r="F103" s="58"/>
      <c r="G103" s="58"/>
      <c r="H103" s="52"/>
      <c r="I103" s="58"/>
      <c r="J103" s="47"/>
      <c r="K103" s="47"/>
      <c r="L103" s="47"/>
    </row>
    <row r="104" spans="1:12" ht="18.75" customHeight="1" x14ac:dyDescent="0.25">
      <c r="A104" s="48"/>
      <c r="B104" s="63"/>
      <c r="C104" s="72">
        <v>12</v>
      </c>
      <c r="D104" s="73">
        <v>0.6</v>
      </c>
      <c r="E104" s="73">
        <v>0.6</v>
      </c>
      <c r="F104" s="73"/>
      <c r="G104" s="74">
        <f t="shared" ref="G104:G105" si="8">C104*D104*E104</f>
        <v>4.3199999999999994</v>
      </c>
      <c r="H104" s="49"/>
      <c r="I104" s="58"/>
      <c r="J104" s="47"/>
      <c r="K104" s="47"/>
      <c r="L104" s="47"/>
    </row>
    <row r="105" spans="1:12" ht="17.25" customHeight="1" x14ac:dyDescent="0.25">
      <c r="A105" s="48"/>
      <c r="B105" s="63"/>
      <c r="C105" s="72">
        <v>2</v>
      </c>
      <c r="D105" s="73">
        <v>2</v>
      </c>
      <c r="E105" s="73">
        <v>0.75</v>
      </c>
      <c r="F105" s="73"/>
      <c r="G105" s="74">
        <f t="shared" si="8"/>
        <v>3</v>
      </c>
      <c r="H105" s="49">
        <v>7.32</v>
      </c>
      <c r="I105" s="58" t="s">
        <v>57</v>
      </c>
      <c r="J105" s="47"/>
      <c r="K105" s="47"/>
      <c r="L105" s="47"/>
    </row>
    <row r="106" spans="1:12" ht="336" x14ac:dyDescent="0.25">
      <c r="A106" s="48">
        <f>A103+1</f>
        <v>38</v>
      </c>
      <c r="B106" s="63" t="s">
        <v>131</v>
      </c>
      <c r="C106" s="58"/>
      <c r="D106" s="58"/>
      <c r="E106" s="58"/>
      <c r="F106" s="58"/>
      <c r="G106" s="58"/>
      <c r="H106" s="52">
        <v>92.5</v>
      </c>
      <c r="I106" s="58" t="s">
        <v>57</v>
      </c>
      <c r="J106" s="47"/>
      <c r="K106" s="47"/>
      <c r="L106" s="47"/>
    </row>
    <row r="107" spans="1:12" ht="168" x14ac:dyDescent="0.25">
      <c r="A107" s="48">
        <f t="shared" si="0"/>
        <v>39</v>
      </c>
      <c r="B107" s="63" t="s">
        <v>132</v>
      </c>
      <c r="C107" s="58"/>
      <c r="D107" s="58"/>
      <c r="E107" s="58"/>
      <c r="F107" s="58"/>
      <c r="G107" s="58"/>
      <c r="H107" s="52"/>
      <c r="I107" s="58"/>
      <c r="J107" s="47"/>
      <c r="K107" s="47"/>
      <c r="L107" s="47"/>
    </row>
    <row r="108" spans="1:12" x14ac:dyDescent="0.25">
      <c r="A108" s="48"/>
      <c r="B108" s="63"/>
      <c r="C108" s="72">
        <v>2</v>
      </c>
      <c r="D108" s="73">
        <v>12.5</v>
      </c>
      <c r="E108" s="73">
        <v>2.1</v>
      </c>
      <c r="F108" s="73"/>
      <c r="G108" s="74">
        <f t="shared" ref="G108:G111" si="9">C108*D108*E108</f>
        <v>52.5</v>
      </c>
      <c r="H108" s="49"/>
      <c r="I108" s="58"/>
      <c r="J108" s="47"/>
      <c r="K108" s="47"/>
      <c r="L108" s="47"/>
    </row>
    <row r="109" spans="1:12" x14ac:dyDescent="0.25">
      <c r="A109" s="48"/>
      <c r="B109" s="63"/>
      <c r="C109" s="72">
        <v>2</v>
      </c>
      <c r="D109" s="73">
        <v>7.4</v>
      </c>
      <c r="E109" s="73">
        <v>2.1</v>
      </c>
      <c r="F109" s="73"/>
      <c r="G109" s="74">
        <f t="shared" si="9"/>
        <v>31.080000000000002</v>
      </c>
      <c r="H109" s="49"/>
      <c r="I109" s="58"/>
      <c r="J109" s="47"/>
      <c r="K109" s="47"/>
      <c r="L109" s="47"/>
    </row>
    <row r="110" spans="1:12" x14ac:dyDescent="0.25">
      <c r="A110" s="48"/>
      <c r="B110" s="63"/>
      <c r="C110" s="72">
        <v>24</v>
      </c>
      <c r="D110" s="73">
        <v>1.6</v>
      </c>
      <c r="E110" s="73">
        <v>2.1</v>
      </c>
      <c r="F110" s="73"/>
      <c r="G110" s="74">
        <f t="shared" si="9"/>
        <v>80.640000000000015</v>
      </c>
      <c r="H110" s="49"/>
      <c r="I110" s="58"/>
      <c r="J110" s="47"/>
      <c r="K110" s="47"/>
      <c r="L110" s="47"/>
    </row>
    <row r="111" spans="1:12" x14ac:dyDescent="0.25">
      <c r="A111" s="48"/>
      <c r="B111" s="63"/>
      <c r="C111" s="72">
        <v>28</v>
      </c>
      <c r="D111" s="73">
        <v>1.2</v>
      </c>
      <c r="E111" s="73">
        <v>2.1</v>
      </c>
      <c r="F111" s="73"/>
      <c r="G111" s="74">
        <f t="shared" si="9"/>
        <v>70.56</v>
      </c>
      <c r="H111" s="49">
        <v>234.78</v>
      </c>
      <c r="I111" s="58" t="s">
        <v>57</v>
      </c>
      <c r="J111" s="47"/>
      <c r="K111" s="47"/>
      <c r="L111" s="47"/>
    </row>
    <row r="112" spans="1:12" ht="84" x14ac:dyDescent="0.25">
      <c r="A112" s="48">
        <v>40</v>
      </c>
      <c r="B112" s="63" t="s">
        <v>133</v>
      </c>
      <c r="C112" s="58"/>
      <c r="D112" s="58"/>
      <c r="E112" s="58"/>
      <c r="F112" s="58"/>
      <c r="G112" s="86"/>
      <c r="H112" s="52">
        <v>11.2</v>
      </c>
      <c r="I112" s="58" t="s">
        <v>68</v>
      </c>
      <c r="J112" s="47"/>
      <c r="K112" s="47"/>
      <c r="L112" s="47"/>
    </row>
    <row r="113" spans="1:12" ht="156" x14ac:dyDescent="0.25">
      <c r="A113" s="48">
        <v>41</v>
      </c>
      <c r="B113" s="63" t="s">
        <v>134</v>
      </c>
      <c r="C113" s="72"/>
      <c r="D113" s="72"/>
      <c r="E113" s="72"/>
      <c r="F113" s="72"/>
      <c r="G113" s="72"/>
      <c r="H113" s="52">
        <v>8.4</v>
      </c>
      <c r="I113" s="58" t="s">
        <v>68</v>
      </c>
      <c r="J113" s="47"/>
      <c r="K113" s="47"/>
      <c r="L113" s="47"/>
    </row>
    <row r="114" spans="1:12" x14ac:dyDescent="0.25">
      <c r="A114" s="48">
        <v>42</v>
      </c>
      <c r="B114" s="63" t="s">
        <v>70</v>
      </c>
      <c r="C114" s="58"/>
      <c r="D114" s="58"/>
      <c r="E114" s="58"/>
      <c r="F114" s="58"/>
      <c r="G114" s="58"/>
      <c r="H114" s="52">
        <v>7.2</v>
      </c>
      <c r="I114" s="58" t="s">
        <v>68</v>
      </c>
      <c r="J114" s="47"/>
      <c r="K114" s="47"/>
      <c r="L114" s="47"/>
    </row>
    <row r="115" spans="1:12" x14ac:dyDescent="0.25">
      <c r="A115" s="48">
        <v>43</v>
      </c>
      <c r="B115" s="63" t="s">
        <v>71</v>
      </c>
      <c r="C115" s="58"/>
      <c r="D115" s="58"/>
      <c r="E115" s="58"/>
      <c r="F115" s="58"/>
      <c r="G115" s="58"/>
      <c r="H115" s="52">
        <v>6.48</v>
      </c>
      <c r="I115" s="58" t="s">
        <v>68</v>
      </c>
      <c r="J115" s="47"/>
      <c r="K115" s="47"/>
      <c r="L115" s="47"/>
    </row>
    <row r="116" spans="1:12" ht="48" x14ac:dyDescent="0.25">
      <c r="A116" s="48">
        <v>44</v>
      </c>
      <c r="B116" s="63" t="s">
        <v>135</v>
      </c>
      <c r="C116" s="72"/>
      <c r="D116" s="72"/>
      <c r="E116" s="72"/>
      <c r="F116" s="72"/>
      <c r="G116" s="72"/>
      <c r="H116" s="52">
        <v>4.32</v>
      </c>
      <c r="I116" s="58" t="s">
        <v>57</v>
      </c>
      <c r="J116" s="47"/>
      <c r="K116" s="47"/>
      <c r="L116" s="47"/>
    </row>
    <row r="117" spans="1:12" ht="48" x14ac:dyDescent="0.25">
      <c r="A117" s="48">
        <v>45</v>
      </c>
      <c r="B117" s="63" t="s">
        <v>136</v>
      </c>
      <c r="C117" s="72"/>
      <c r="D117" s="72"/>
      <c r="E117" s="72"/>
      <c r="F117" s="72"/>
      <c r="G117" s="72"/>
      <c r="H117" s="52">
        <v>450</v>
      </c>
      <c r="I117" s="58" t="s">
        <v>3</v>
      </c>
      <c r="J117" s="47"/>
      <c r="K117" s="47"/>
      <c r="L117" s="47"/>
    </row>
    <row r="118" spans="1:12" ht="96" x14ac:dyDescent="0.25">
      <c r="A118" s="48">
        <v>46</v>
      </c>
      <c r="B118" s="63" t="s">
        <v>137</v>
      </c>
      <c r="C118" s="72"/>
      <c r="D118" s="72"/>
      <c r="E118" s="72"/>
      <c r="F118" s="72"/>
      <c r="G118" s="72"/>
      <c r="H118" s="52">
        <v>4</v>
      </c>
      <c r="I118" s="58" t="s">
        <v>3</v>
      </c>
      <c r="J118" s="47"/>
      <c r="K118" s="47"/>
      <c r="L118" s="47"/>
    </row>
    <row r="119" spans="1:12" ht="36" x14ac:dyDescent="0.25">
      <c r="A119" s="48">
        <v>47</v>
      </c>
      <c r="B119" s="63" t="s">
        <v>138</v>
      </c>
      <c r="C119" s="72"/>
      <c r="D119" s="72"/>
      <c r="E119" s="72"/>
      <c r="F119" s="72"/>
      <c r="G119" s="72"/>
      <c r="H119" s="52">
        <v>3</v>
      </c>
      <c r="I119" s="58" t="s">
        <v>3</v>
      </c>
      <c r="J119" s="47"/>
      <c r="K119" s="47"/>
      <c r="L119" s="47"/>
    </row>
    <row r="120" spans="1:12" ht="36" x14ac:dyDescent="0.25">
      <c r="A120" s="48">
        <v>48</v>
      </c>
      <c r="B120" s="63" t="s">
        <v>139</v>
      </c>
      <c r="C120" s="72"/>
      <c r="D120" s="72"/>
      <c r="E120" s="72"/>
      <c r="F120" s="72"/>
      <c r="G120" s="72"/>
      <c r="H120" s="52">
        <v>3</v>
      </c>
      <c r="I120" s="58" t="s">
        <v>3</v>
      </c>
      <c r="J120" s="47"/>
      <c r="K120" s="47"/>
      <c r="L120" s="47"/>
    </row>
    <row r="121" spans="1:12" x14ac:dyDescent="0.25">
      <c r="A121" s="48"/>
      <c r="B121" s="85" t="s">
        <v>2</v>
      </c>
      <c r="C121" s="72"/>
      <c r="D121" s="72"/>
      <c r="E121" s="72"/>
      <c r="F121" s="72"/>
      <c r="G121" s="72"/>
      <c r="H121" s="52"/>
      <c r="I121" s="58"/>
      <c r="J121" s="100"/>
      <c r="K121" s="47"/>
      <c r="L121" s="47"/>
    </row>
    <row r="122" spans="1:12" ht="60" x14ac:dyDescent="0.25">
      <c r="A122" s="48">
        <v>49</v>
      </c>
      <c r="B122" s="63" t="s">
        <v>140</v>
      </c>
      <c r="C122" s="58"/>
      <c r="D122" s="58"/>
      <c r="E122" s="58"/>
      <c r="F122" s="58"/>
      <c r="G122" s="58"/>
      <c r="H122" s="52">
        <v>14</v>
      </c>
      <c r="I122" s="58" t="s">
        <v>3</v>
      </c>
      <c r="J122" s="47"/>
      <c r="K122" s="47"/>
      <c r="L122" s="47"/>
    </row>
    <row r="123" spans="1:12" ht="72" x14ac:dyDescent="0.25">
      <c r="A123" s="48">
        <v>50</v>
      </c>
      <c r="B123" s="63" t="s">
        <v>141</v>
      </c>
      <c r="C123" s="72"/>
      <c r="D123" s="72"/>
      <c r="E123" s="72"/>
      <c r="F123" s="72"/>
      <c r="G123" s="72"/>
      <c r="H123" s="52">
        <v>14</v>
      </c>
      <c r="I123" s="58" t="s">
        <v>3</v>
      </c>
      <c r="J123" s="47"/>
      <c r="K123" s="47"/>
      <c r="L123" s="47"/>
    </row>
    <row r="124" spans="1:12" ht="72" x14ac:dyDescent="0.25">
      <c r="A124" s="48">
        <v>51</v>
      </c>
      <c r="B124" s="63" t="s">
        <v>142</v>
      </c>
      <c r="C124" s="72"/>
      <c r="D124" s="72"/>
      <c r="E124" s="72"/>
      <c r="F124" s="72"/>
      <c r="G124" s="72"/>
      <c r="H124" s="52">
        <v>7</v>
      </c>
      <c r="I124" s="58" t="s">
        <v>3</v>
      </c>
      <c r="J124" s="47"/>
      <c r="K124" s="47"/>
      <c r="L124" s="47"/>
    </row>
    <row r="125" spans="1:12" ht="72" x14ac:dyDescent="0.25">
      <c r="A125" s="48">
        <v>52</v>
      </c>
      <c r="B125" s="80" t="s">
        <v>104</v>
      </c>
      <c r="C125" s="72"/>
      <c r="D125" s="72"/>
      <c r="E125" s="72"/>
      <c r="F125" s="72"/>
      <c r="G125" s="72"/>
      <c r="H125" s="52">
        <v>3.6</v>
      </c>
      <c r="I125" s="58" t="s">
        <v>68</v>
      </c>
      <c r="J125" s="47"/>
      <c r="K125" s="47"/>
      <c r="L125" s="47"/>
    </row>
    <row r="126" spans="1:12" ht="60" x14ac:dyDescent="0.25">
      <c r="A126" s="48">
        <v>53</v>
      </c>
      <c r="B126" s="80" t="s">
        <v>27</v>
      </c>
      <c r="C126" s="72"/>
      <c r="D126" s="72"/>
      <c r="E126" s="72"/>
      <c r="F126" s="72"/>
      <c r="G126" s="72"/>
      <c r="H126" s="52">
        <v>7</v>
      </c>
      <c r="I126" s="58" t="s">
        <v>28</v>
      </c>
      <c r="J126" s="47"/>
      <c r="K126" s="47"/>
      <c r="L126" s="47"/>
    </row>
    <row r="127" spans="1:12" ht="60" x14ac:dyDescent="0.25">
      <c r="A127" s="48">
        <v>54</v>
      </c>
      <c r="B127" s="63" t="s">
        <v>143</v>
      </c>
      <c r="C127" s="72"/>
      <c r="D127" s="72"/>
      <c r="E127" s="72"/>
      <c r="F127" s="72"/>
      <c r="G127" s="72"/>
      <c r="H127" s="52">
        <v>14</v>
      </c>
      <c r="I127" s="58" t="s">
        <v>51</v>
      </c>
      <c r="J127" s="47"/>
      <c r="K127" s="47"/>
      <c r="L127" s="47"/>
    </row>
    <row r="128" spans="1:12" ht="60" x14ac:dyDescent="0.25">
      <c r="A128" s="48">
        <v>55</v>
      </c>
      <c r="B128" s="63" t="s">
        <v>144</v>
      </c>
      <c r="C128" s="72"/>
      <c r="D128" s="72"/>
      <c r="E128" s="72"/>
      <c r="F128" s="72"/>
      <c r="G128" s="72"/>
      <c r="H128" s="52">
        <v>14</v>
      </c>
      <c r="I128" s="58" t="s">
        <v>3</v>
      </c>
      <c r="J128" s="47"/>
      <c r="K128" s="47"/>
      <c r="L128" s="47"/>
    </row>
    <row r="129" spans="1:12" ht="48" x14ac:dyDescent="0.25">
      <c r="A129" s="48">
        <v>56</v>
      </c>
      <c r="B129" s="63" t="s">
        <v>145</v>
      </c>
      <c r="C129" s="72"/>
      <c r="D129" s="72"/>
      <c r="E129" s="72"/>
      <c r="F129" s="72"/>
      <c r="G129" s="72"/>
      <c r="H129" s="52">
        <v>14</v>
      </c>
      <c r="I129" s="58" t="s">
        <v>3</v>
      </c>
      <c r="J129" s="47"/>
      <c r="K129" s="47"/>
      <c r="L129" s="47"/>
    </row>
    <row r="130" spans="1:12" ht="96" x14ac:dyDescent="0.25">
      <c r="A130" s="48">
        <v>57</v>
      </c>
      <c r="B130" s="63" t="s">
        <v>146</v>
      </c>
      <c r="C130" s="58"/>
      <c r="D130" s="58"/>
      <c r="E130" s="58"/>
      <c r="F130" s="58"/>
      <c r="G130" s="58"/>
      <c r="H130" s="52">
        <v>8</v>
      </c>
      <c r="I130" s="58" t="s">
        <v>3</v>
      </c>
      <c r="J130" s="47"/>
      <c r="K130" s="47"/>
      <c r="L130" s="47"/>
    </row>
    <row r="131" spans="1:12" ht="36" x14ac:dyDescent="0.25">
      <c r="A131" s="48">
        <v>58</v>
      </c>
      <c r="B131" s="80" t="s">
        <v>105</v>
      </c>
      <c r="C131" s="72"/>
      <c r="D131" s="72"/>
      <c r="E131" s="72"/>
      <c r="F131" s="72"/>
      <c r="G131" s="72"/>
      <c r="H131" s="52">
        <v>8</v>
      </c>
      <c r="I131" s="58" t="s">
        <v>3</v>
      </c>
      <c r="J131" s="47"/>
      <c r="K131" s="47"/>
      <c r="L131" s="47"/>
    </row>
    <row r="132" spans="1:12" ht="60" x14ac:dyDescent="0.25">
      <c r="A132" s="48">
        <v>59</v>
      </c>
      <c r="B132" s="63" t="s">
        <v>147</v>
      </c>
      <c r="C132" s="72"/>
      <c r="D132" s="72"/>
      <c r="E132" s="72"/>
      <c r="F132" s="72"/>
      <c r="G132" s="72"/>
      <c r="H132" s="52">
        <v>10</v>
      </c>
      <c r="I132" s="58" t="s">
        <v>3</v>
      </c>
      <c r="J132" s="47"/>
      <c r="K132" s="47"/>
      <c r="L132" s="47"/>
    </row>
    <row r="133" spans="1:12" ht="60" x14ac:dyDescent="0.25">
      <c r="A133" s="48">
        <v>60</v>
      </c>
      <c r="B133" s="63" t="s">
        <v>148</v>
      </c>
      <c r="C133" s="72"/>
      <c r="D133" s="72"/>
      <c r="E133" s="72"/>
      <c r="F133" s="72"/>
      <c r="G133" s="72"/>
      <c r="H133" s="52">
        <v>8</v>
      </c>
      <c r="I133" s="58" t="s">
        <v>3</v>
      </c>
      <c r="J133" s="47"/>
      <c r="K133" s="47"/>
      <c r="L133" s="47"/>
    </row>
    <row r="134" spans="1:12" ht="48" x14ac:dyDescent="0.25">
      <c r="A134" s="48">
        <v>61</v>
      </c>
      <c r="B134" s="63" t="s">
        <v>149</v>
      </c>
      <c r="C134" s="72"/>
      <c r="D134" s="72"/>
      <c r="E134" s="72"/>
      <c r="F134" s="72"/>
      <c r="G134" s="72"/>
      <c r="H134" s="52">
        <v>8</v>
      </c>
      <c r="I134" s="58" t="s">
        <v>3</v>
      </c>
      <c r="J134" s="47"/>
      <c r="K134" s="47"/>
      <c r="L134" s="47"/>
    </row>
    <row r="135" spans="1:12" ht="48" x14ac:dyDescent="0.25">
      <c r="A135" s="48">
        <v>62</v>
      </c>
      <c r="B135" s="63" t="s">
        <v>150</v>
      </c>
      <c r="C135" s="72"/>
      <c r="D135" s="72"/>
      <c r="E135" s="72"/>
      <c r="F135" s="72"/>
      <c r="G135" s="72"/>
      <c r="H135" s="52">
        <v>15</v>
      </c>
      <c r="I135" s="58" t="s">
        <v>3</v>
      </c>
      <c r="J135" s="47"/>
      <c r="K135" s="47"/>
      <c r="L135" s="47"/>
    </row>
    <row r="136" spans="1:12" ht="60" x14ac:dyDescent="0.25">
      <c r="A136" s="48">
        <v>63</v>
      </c>
      <c r="B136" s="63" t="s">
        <v>151</v>
      </c>
      <c r="C136" s="72"/>
      <c r="D136" s="72"/>
      <c r="E136" s="72"/>
      <c r="F136" s="72"/>
      <c r="G136" s="72"/>
      <c r="H136" s="52">
        <v>15</v>
      </c>
      <c r="I136" s="58" t="s">
        <v>3</v>
      </c>
      <c r="J136" s="47"/>
      <c r="K136" s="47"/>
      <c r="L136" s="47"/>
    </row>
    <row r="137" spans="1:12" ht="48" x14ac:dyDescent="0.25">
      <c r="A137" s="48">
        <v>64</v>
      </c>
      <c r="B137" s="63" t="s">
        <v>152</v>
      </c>
      <c r="C137" s="58"/>
      <c r="D137" s="58"/>
      <c r="E137" s="58"/>
      <c r="F137" s="58"/>
      <c r="G137" s="58"/>
      <c r="H137" s="52">
        <v>10</v>
      </c>
      <c r="I137" s="58" t="s">
        <v>3</v>
      </c>
      <c r="J137" s="47"/>
      <c r="K137" s="47"/>
      <c r="L137" s="47"/>
    </row>
    <row r="138" spans="1:12" ht="84" x14ac:dyDescent="0.25">
      <c r="A138" s="48">
        <v>65</v>
      </c>
      <c r="B138" s="63" t="s">
        <v>153</v>
      </c>
      <c r="C138" s="72"/>
      <c r="D138" s="72"/>
      <c r="E138" s="72"/>
      <c r="F138" s="72"/>
      <c r="G138" s="72"/>
      <c r="H138" s="52">
        <v>10</v>
      </c>
      <c r="I138" s="58" t="s">
        <v>3</v>
      </c>
      <c r="J138" s="47"/>
      <c r="K138" s="47"/>
      <c r="L138" s="47"/>
    </row>
    <row r="139" spans="1:12" ht="240" x14ac:dyDescent="0.25">
      <c r="A139" s="48">
        <v>66</v>
      </c>
      <c r="B139" s="63" t="s">
        <v>154</v>
      </c>
      <c r="C139" s="72"/>
      <c r="D139" s="72"/>
      <c r="E139" s="72"/>
      <c r="F139" s="72"/>
      <c r="G139" s="72"/>
      <c r="H139" s="52">
        <v>50</v>
      </c>
      <c r="I139" s="58" t="s">
        <v>67</v>
      </c>
      <c r="J139" s="47"/>
      <c r="K139" s="47"/>
      <c r="L139" s="47"/>
    </row>
    <row r="140" spans="1:12" ht="24" x14ac:dyDescent="0.25">
      <c r="A140" s="48">
        <v>67</v>
      </c>
      <c r="B140" s="63" t="s">
        <v>155</v>
      </c>
      <c r="C140" s="72"/>
      <c r="D140" s="72"/>
      <c r="E140" s="72"/>
      <c r="F140" s="72"/>
      <c r="G140" s="72"/>
      <c r="H140" s="52">
        <v>20</v>
      </c>
      <c r="I140" s="58" t="s">
        <v>67</v>
      </c>
      <c r="J140" s="47"/>
      <c r="K140" s="47"/>
      <c r="L140" s="47"/>
    </row>
    <row r="141" spans="1:12" ht="24" x14ac:dyDescent="0.25">
      <c r="A141" s="48">
        <v>68</v>
      </c>
      <c r="B141" s="63" t="s">
        <v>156</v>
      </c>
      <c r="C141" s="72"/>
      <c r="D141" s="72"/>
      <c r="E141" s="72"/>
      <c r="F141" s="72"/>
      <c r="G141" s="72"/>
      <c r="H141" s="52">
        <v>20</v>
      </c>
      <c r="I141" s="58" t="s">
        <v>67</v>
      </c>
      <c r="J141" s="47"/>
      <c r="K141" s="47"/>
      <c r="L141" s="47"/>
    </row>
    <row r="142" spans="1:12" ht="48" x14ac:dyDescent="0.25">
      <c r="A142" s="48">
        <v>69</v>
      </c>
      <c r="B142" s="63" t="s">
        <v>157</v>
      </c>
      <c r="C142" s="72"/>
      <c r="D142" s="72"/>
      <c r="E142" s="72"/>
      <c r="F142" s="72"/>
      <c r="G142" s="72"/>
      <c r="H142" s="52">
        <v>4</v>
      </c>
      <c r="I142" s="58" t="s">
        <v>3</v>
      </c>
      <c r="J142" s="47"/>
      <c r="K142" s="47"/>
      <c r="L142" s="47"/>
    </row>
    <row r="143" spans="1:12" ht="48" x14ac:dyDescent="0.25">
      <c r="A143" s="48">
        <v>70</v>
      </c>
      <c r="B143" s="63" t="s">
        <v>158</v>
      </c>
      <c r="C143" s="72"/>
      <c r="D143" s="72"/>
      <c r="E143" s="72"/>
      <c r="F143" s="72"/>
      <c r="G143" s="72"/>
      <c r="H143" s="52">
        <v>2</v>
      </c>
      <c r="I143" s="58" t="s">
        <v>3</v>
      </c>
      <c r="J143" s="47"/>
      <c r="K143" s="47"/>
      <c r="L143" s="47"/>
    </row>
    <row r="144" spans="1:12" ht="48" x14ac:dyDescent="0.25">
      <c r="A144" s="48">
        <v>71</v>
      </c>
      <c r="B144" s="63" t="s">
        <v>159</v>
      </c>
      <c r="C144" s="72"/>
      <c r="D144" s="72"/>
      <c r="E144" s="72"/>
      <c r="F144" s="72"/>
      <c r="G144" s="72"/>
      <c r="H144" s="52">
        <v>2</v>
      </c>
      <c r="I144" s="58" t="s">
        <v>3</v>
      </c>
      <c r="J144" s="47"/>
      <c r="K144" s="47"/>
      <c r="L144" s="47"/>
    </row>
    <row r="145" spans="1:12" ht="36" x14ac:dyDescent="0.25">
      <c r="A145" s="48">
        <v>72</v>
      </c>
      <c r="B145" s="63" t="s">
        <v>160</v>
      </c>
      <c r="C145" s="72"/>
      <c r="D145" s="72"/>
      <c r="E145" s="72"/>
      <c r="F145" s="72"/>
      <c r="G145" s="72"/>
      <c r="H145" s="52">
        <v>4</v>
      </c>
      <c r="I145" s="58" t="s">
        <v>3</v>
      </c>
      <c r="J145" s="47"/>
      <c r="K145" s="47"/>
      <c r="L145" s="47"/>
    </row>
    <row r="146" spans="1:12" ht="48" x14ac:dyDescent="0.25">
      <c r="A146" s="48">
        <v>73</v>
      </c>
      <c r="B146" s="63" t="s">
        <v>161</v>
      </c>
      <c r="C146" s="72"/>
      <c r="D146" s="72"/>
      <c r="E146" s="72"/>
      <c r="F146" s="72"/>
      <c r="G146" s="72"/>
      <c r="H146" s="52">
        <v>50</v>
      </c>
      <c r="I146" s="58" t="s">
        <v>67</v>
      </c>
      <c r="J146" s="47"/>
      <c r="K146" s="47"/>
      <c r="L146" s="47"/>
    </row>
    <row r="147" spans="1:12" ht="24" x14ac:dyDescent="0.25">
      <c r="A147" s="48">
        <v>74</v>
      </c>
      <c r="B147" s="80" t="s">
        <v>92</v>
      </c>
      <c r="C147" s="72"/>
      <c r="D147" s="72"/>
      <c r="E147" s="72"/>
      <c r="F147" s="72"/>
      <c r="G147" s="72"/>
      <c r="H147" s="52">
        <v>16</v>
      </c>
      <c r="I147" s="58" t="s">
        <v>3</v>
      </c>
      <c r="J147" s="47"/>
      <c r="K147" s="47"/>
      <c r="L147" s="47"/>
    </row>
    <row r="148" spans="1:12" x14ac:dyDescent="0.25">
      <c r="A148" s="48">
        <v>75</v>
      </c>
      <c r="B148" s="63" t="s">
        <v>72</v>
      </c>
      <c r="C148" s="58"/>
      <c r="D148" s="58"/>
      <c r="E148" s="58"/>
      <c r="F148" s="58"/>
      <c r="G148" s="58"/>
      <c r="H148" s="52">
        <v>20</v>
      </c>
      <c r="I148" s="58" t="s">
        <v>3</v>
      </c>
      <c r="J148" s="47"/>
      <c r="K148" s="47"/>
      <c r="L148" s="47"/>
    </row>
    <row r="149" spans="1:12" x14ac:dyDescent="0.25">
      <c r="A149" s="48">
        <v>76</v>
      </c>
      <c r="B149" s="63" t="s">
        <v>73</v>
      </c>
      <c r="C149" s="58"/>
      <c r="D149" s="58"/>
      <c r="E149" s="58"/>
      <c r="F149" s="58"/>
      <c r="G149" s="58"/>
      <c r="H149" s="52">
        <v>10</v>
      </c>
      <c r="I149" s="58" t="s">
        <v>3</v>
      </c>
      <c r="J149" s="47"/>
      <c r="K149" s="47"/>
      <c r="L149" s="47"/>
    </row>
    <row r="150" spans="1:12" x14ac:dyDescent="0.25">
      <c r="A150" s="48">
        <v>77</v>
      </c>
      <c r="B150" s="63" t="s">
        <v>74</v>
      </c>
      <c r="C150" s="58"/>
      <c r="D150" s="58"/>
      <c r="E150" s="58"/>
      <c r="F150" s="58"/>
      <c r="G150" s="58"/>
      <c r="H150" s="52">
        <v>10</v>
      </c>
      <c r="I150" s="58" t="s">
        <v>3</v>
      </c>
      <c r="J150" s="47"/>
      <c r="K150" s="47"/>
      <c r="L150" s="47"/>
    </row>
    <row r="151" spans="1:12" x14ac:dyDescent="0.25">
      <c r="A151" s="48">
        <v>78</v>
      </c>
      <c r="B151" s="63" t="s">
        <v>75</v>
      </c>
      <c r="C151" s="58"/>
      <c r="D151" s="58"/>
      <c r="E151" s="58"/>
      <c r="F151" s="58"/>
      <c r="G151" s="58"/>
      <c r="H151" s="52">
        <v>7</v>
      </c>
      <c r="I151" s="58" t="s">
        <v>3</v>
      </c>
      <c r="J151" s="47"/>
      <c r="K151" s="47"/>
      <c r="L151" s="47"/>
    </row>
    <row r="152" spans="1:12" x14ac:dyDescent="0.25">
      <c r="A152" s="48">
        <v>79</v>
      </c>
      <c r="B152" s="63" t="s">
        <v>76</v>
      </c>
      <c r="C152" s="58"/>
      <c r="D152" s="58"/>
      <c r="E152" s="58"/>
      <c r="F152" s="58"/>
      <c r="G152" s="58"/>
      <c r="H152" s="52">
        <v>30</v>
      </c>
      <c r="I152" s="58" t="s">
        <v>3</v>
      </c>
      <c r="J152" s="47"/>
      <c r="K152" s="47"/>
      <c r="L152" s="47"/>
    </row>
    <row r="153" spans="1:12" ht="24" x14ac:dyDescent="0.25">
      <c r="A153" s="48">
        <v>80</v>
      </c>
      <c r="B153" s="63" t="s">
        <v>77</v>
      </c>
      <c r="C153" s="58"/>
      <c r="D153" s="58"/>
      <c r="E153" s="58"/>
      <c r="F153" s="58"/>
      <c r="G153" s="58"/>
      <c r="H153" s="52">
        <v>10</v>
      </c>
      <c r="I153" s="58" t="s">
        <v>3</v>
      </c>
      <c r="J153" s="47"/>
      <c r="K153" s="47"/>
      <c r="L153" s="47"/>
    </row>
    <row r="154" spans="1:12" x14ac:dyDescent="0.25">
      <c r="A154" s="48">
        <v>81</v>
      </c>
      <c r="B154" s="63" t="s">
        <v>78</v>
      </c>
      <c r="C154" s="58"/>
      <c r="D154" s="58"/>
      <c r="E154" s="58"/>
      <c r="F154" s="58"/>
      <c r="G154" s="58"/>
      <c r="H154" s="52">
        <v>14</v>
      </c>
      <c r="I154" s="58" t="s">
        <v>3</v>
      </c>
      <c r="J154" s="47"/>
      <c r="K154" s="47"/>
      <c r="L154" s="47"/>
    </row>
    <row r="155" spans="1:12" x14ac:dyDescent="0.25">
      <c r="A155" s="48">
        <v>82</v>
      </c>
      <c r="B155" s="63" t="s">
        <v>80</v>
      </c>
      <c r="C155" s="58"/>
      <c r="D155" s="58"/>
      <c r="E155" s="58"/>
      <c r="F155" s="58"/>
      <c r="G155" s="58"/>
      <c r="H155" s="52">
        <v>30</v>
      </c>
      <c r="I155" s="58" t="s">
        <v>3</v>
      </c>
      <c r="J155" s="47"/>
      <c r="K155" s="47"/>
      <c r="L155" s="47"/>
    </row>
    <row r="156" spans="1:12" x14ac:dyDescent="0.25">
      <c r="A156" s="48">
        <v>83</v>
      </c>
      <c r="B156" s="63" t="s">
        <v>82</v>
      </c>
      <c r="C156" s="58"/>
      <c r="D156" s="58"/>
      <c r="E156" s="58"/>
      <c r="F156" s="58"/>
      <c r="G156" s="58"/>
      <c r="H156" s="52">
        <v>1</v>
      </c>
      <c r="I156" s="58" t="s">
        <v>79</v>
      </c>
      <c r="J156" s="47"/>
      <c r="K156" s="47"/>
      <c r="L156" s="47"/>
    </row>
    <row r="157" spans="1:12" x14ac:dyDescent="0.25">
      <c r="A157" s="48">
        <v>84</v>
      </c>
      <c r="B157" s="63" t="s">
        <v>83</v>
      </c>
      <c r="C157" s="58"/>
      <c r="D157" s="58"/>
      <c r="E157" s="58"/>
      <c r="F157" s="58"/>
      <c r="G157" s="58"/>
      <c r="H157" s="52">
        <v>1</v>
      </c>
      <c r="I157" s="58" t="s">
        <v>81</v>
      </c>
      <c r="J157" s="47"/>
      <c r="K157" s="47"/>
      <c r="L157" s="47"/>
    </row>
    <row r="158" spans="1:12" ht="72" x14ac:dyDescent="0.25">
      <c r="A158" s="48">
        <v>85</v>
      </c>
      <c r="B158" s="63" t="s">
        <v>162</v>
      </c>
      <c r="C158" s="72"/>
      <c r="D158" s="72"/>
      <c r="E158" s="72"/>
      <c r="F158" s="72"/>
      <c r="G158" s="72"/>
      <c r="H158" s="52">
        <v>50</v>
      </c>
      <c r="I158" s="58" t="s">
        <v>67</v>
      </c>
      <c r="J158" s="47"/>
      <c r="K158" s="47"/>
      <c r="L158" s="47"/>
    </row>
    <row r="159" spans="1:12" ht="120" x14ac:dyDescent="0.25">
      <c r="A159" s="48">
        <v>86</v>
      </c>
      <c r="B159" s="63" t="s">
        <v>163</v>
      </c>
      <c r="C159" s="72"/>
      <c r="D159" s="72"/>
      <c r="E159" s="72"/>
      <c r="F159" s="72"/>
      <c r="G159" s="72"/>
      <c r="H159" s="52">
        <v>30</v>
      </c>
      <c r="I159" s="58" t="s">
        <v>67</v>
      </c>
      <c r="J159" s="47"/>
      <c r="K159" s="47"/>
      <c r="L159" s="47"/>
    </row>
    <row r="160" spans="1:12" x14ac:dyDescent="0.25">
      <c r="A160" s="48">
        <v>87</v>
      </c>
      <c r="B160" s="63" t="s">
        <v>84</v>
      </c>
      <c r="C160" s="58"/>
      <c r="D160" s="58"/>
      <c r="E160" s="58"/>
      <c r="F160" s="58"/>
      <c r="G160" s="58"/>
      <c r="H160" s="52">
        <v>6</v>
      </c>
      <c r="I160" s="58" t="s">
        <v>67</v>
      </c>
      <c r="J160" s="47"/>
      <c r="K160" s="47"/>
      <c r="L160" s="47"/>
    </row>
    <row r="161" spans="1:12" x14ac:dyDescent="0.25">
      <c r="A161" s="48">
        <v>88</v>
      </c>
      <c r="B161" s="63" t="s">
        <v>85</v>
      </c>
      <c r="C161" s="58"/>
      <c r="D161" s="58"/>
      <c r="E161" s="58"/>
      <c r="F161" s="58"/>
      <c r="G161" s="58"/>
      <c r="H161" s="52">
        <v>2</v>
      </c>
      <c r="I161" s="58" t="s">
        <v>67</v>
      </c>
      <c r="J161" s="47"/>
      <c r="K161" s="47"/>
      <c r="L161" s="47"/>
    </row>
    <row r="162" spans="1:12" ht="276" x14ac:dyDescent="0.25">
      <c r="A162" s="48">
        <v>89</v>
      </c>
      <c r="B162" s="63" t="s">
        <v>164</v>
      </c>
      <c r="C162" s="72"/>
      <c r="D162" s="72"/>
      <c r="E162" s="72"/>
      <c r="F162" s="72"/>
      <c r="G162" s="72"/>
      <c r="H162" s="52">
        <v>9</v>
      </c>
      <c r="I162" s="58" t="s">
        <v>3</v>
      </c>
      <c r="J162" s="47"/>
      <c r="K162" s="47"/>
      <c r="L162" s="47"/>
    </row>
    <row r="163" spans="1:12" ht="336" x14ac:dyDescent="0.25">
      <c r="A163" s="48">
        <v>90</v>
      </c>
      <c r="B163" s="63" t="s">
        <v>165</v>
      </c>
      <c r="C163" s="58"/>
      <c r="D163" s="58"/>
      <c r="E163" s="58"/>
      <c r="F163" s="58"/>
      <c r="G163" s="58"/>
      <c r="H163" s="52">
        <v>1</v>
      </c>
      <c r="I163" s="58" t="s">
        <v>3</v>
      </c>
      <c r="J163" s="47"/>
      <c r="K163" s="47"/>
      <c r="L163" s="47"/>
    </row>
    <row r="164" spans="1:12" ht="312" x14ac:dyDescent="0.25">
      <c r="A164" s="48">
        <v>91</v>
      </c>
      <c r="B164" s="63" t="s">
        <v>166</v>
      </c>
      <c r="C164" s="72"/>
      <c r="D164" s="72"/>
      <c r="E164" s="72"/>
      <c r="F164" s="72"/>
      <c r="G164" s="72"/>
      <c r="H164" s="52">
        <v>1</v>
      </c>
      <c r="I164" s="58" t="s">
        <v>3</v>
      </c>
      <c r="J164" s="47"/>
      <c r="K164" s="47"/>
      <c r="L164" s="47"/>
    </row>
    <row r="165" spans="1:12" ht="60" x14ac:dyDescent="0.25">
      <c r="A165" s="48">
        <v>92</v>
      </c>
      <c r="B165" s="63" t="s">
        <v>167</v>
      </c>
      <c r="C165" s="72"/>
      <c r="D165" s="72"/>
      <c r="E165" s="72"/>
      <c r="F165" s="72"/>
      <c r="G165" s="72"/>
      <c r="H165" s="52">
        <v>16</v>
      </c>
      <c r="I165" s="58" t="s">
        <v>3</v>
      </c>
      <c r="J165" s="47"/>
      <c r="K165" s="47"/>
      <c r="L165" s="47"/>
    </row>
    <row r="166" spans="1:12" ht="60" x14ac:dyDescent="0.25">
      <c r="A166" s="48">
        <v>93</v>
      </c>
      <c r="B166" s="63" t="s">
        <v>168</v>
      </c>
      <c r="C166" s="72"/>
      <c r="D166" s="72"/>
      <c r="E166" s="72"/>
      <c r="F166" s="72"/>
      <c r="G166" s="72"/>
      <c r="H166" s="52">
        <v>6</v>
      </c>
      <c r="I166" s="58" t="s">
        <v>3</v>
      </c>
      <c r="J166" s="47"/>
      <c r="K166" s="47"/>
      <c r="L166" s="47"/>
    </row>
    <row r="167" spans="1:12" ht="36" x14ac:dyDescent="0.25">
      <c r="A167" s="48">
        <v>94</v>
      </c>
      <c r="B167" s="63" t="s">
        <v>169</v>
      </c>
      <c r="C167" s="72"/>
      <c r="D167" s="72"/>
      <c r="E167" s="72"/>
      <c r="F167" s="72"/>
      <c r="G167" s="72"/>
      <c r="H167" s="52">
        <v>10</v>
      </c>
      <c r="I167" s="58" t="s">
        <v>3</v>
      </c>
      <c r="J167" s="47"/>
      <c r="K167" s="47"/>
      <c r="L167" s="47"/>
    </row>
    <row r="168" spans="1:12" ht="60" x14ac:dyDescent="0.25">
      <c r="A168" s="48">
        <v>95</v>
      </c>
      <c r="B168" s="63" t="s">
        <v>170</v>
      </c>
      <c r="C168" s="72"/>
      <c r="D168" s="72"/>
      <c r="E168" s="72"/>
      <c r="F168" s="72"/>
      <c r="G168" s="72"/>
      <c r="H168" s="52">
        <v>5</v>
      </c>
      <c r="I168" s="58" t="s">
        <v>3</v>
      </c>
      <c r="J168" s="47"/>
      <c r="K168" s="47"/>
      <c r="L168" s="47"/>
    </row>
    <row r="169" spans="1:12" x14ac:dyDescent="0.25">
      <c r="D169" s="5"/>
    </row>
    <row r="170" spans="1:12" x14ac:dyDescent="0.25">
      <c r="D170" s="5"/>
    </row>
    <row r="171" spans="1:12" x14ac:dyDescent="0.25">
      <c r="D171" s="6"/>
    </row>
    <row r="175" spans="1:12" ht="15" customHeight="1" x14ac:dyDescent="0.25"/>
    <row r="177" ht="15" customHeight="1" x14ac:dyDescent="0.25"/>
  </sheetData>
  <mergeCells count="2">
    <mergeCell ref="A1:K1"/>
    <mergeCell ref="A2:K2"/>
  </mergeCells>
  <pageMargins left="0.7" right="0.7" top="0.05" bottom="0.75" header="0.1" footer="0.3"/>
  <pageSetup scale="76" orientation="portrait" horizontalDpi="0" verticalDpi="0" r:id="rId1"/>
  <rowBreaks count="2" manualBreakCount="2">
    <brk id="162" max="11" man="1"/>
    <brk id="181"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showGridLines="0" workbookViewId="0">
      <selection activeCell="H30" sqref="H30"/>
    </sheetView>
  </sheetViews>
  <sheetFormatPr defaultRowHeight="15" x14ac:dyDescent="0.25"/>
  <cols>
    <col min="1" max="1" width="6.140625" customWidth="1"/>
    <col min="2" max="2" width="40.28515625" customWidth="1"/>
  </cols>
  <sheetData>
    <row r="1" spans="1:11" ht="30" customHeight="1" x14ac:dyDescent="0.25">
      <c r="A1" s="134" t="s">
        <v>61</v>
      </c>
      <c r="B1" s="135"/>
      <c r="C1" s="135"/>
      <c r="D1" s="135"/>
      <c r="E1" s="135"/>
      <c r="F1" s="135"/>
      <c r="G1" s="135"/>
      <c r="H1" s="135"/>
      <c r="I1" s="135"/>
      <c r="J1" s="135"/>
      <c r="K1" s="135"/>
    </row>
    <row r="2" spans="1:11" ht="30" customHeight="1" x14ac:dyDescent="0.25">
      <c r="A2" s="35" t="s">
        <v>0</v>
      </c>
      <c r="B2" s="34" t="s">
        <v>40</v>
      </c>
      <c r="C2" s="34" t="s">
        <v>41</v>
      </c>
      <c r="D2" s="34" t="s">
        <v>42</v>
      </c>
      <c r="E2" s="34" t="s">
        <v>43</v>
      </c>
      <c r="F2" s="34" t="s">
        <v>44</v>
      </c>
    </row>
    <row r="3" spans="1:11" ht="30" customHeight="1" x14ac:dyDescent="0.25">
      <c r="A3" s="19">
        <v>1</v>
      </c>
      <c r="B3" s="11" t="s">
        <v>5</v>
      </c>
      <c r="C3" s="19">
        <v>10</v>
      </c>
      <c r="D3" s="19">
        <v>350</v>
      </c>
      <c r="E3" s="7" t="s">
        <v>1</v>
      </c>
      <c r="F3" s="20">
        <v>3500</v>
      </c>
    </row>
    <row r="4" spans="1:11" ht="30" customHeight="1" x14ac:dyDescent="0.25">
      <c r="A4" s="19">
        <f>A3+1</f>
        <v>2</v>
      </c>
      <c r="B4" s="11" t="s">
        <v>35</v>
      </c>
      <c r="C4" s="21">
        <v>5</v>
      </c>
      <c r="D4" s="21">
        <v>3776</v>
      </c>
      <c r="E4" s="31" t="s">
        <v>28</v>
      </c>
      <c r="F4" s="20">
        <v>18880</v>
      </c>
    </row>
    <row r="5" spans="1:11" ht="30" customHeight="1" x14ac:dyDescent="0.25">
      <c r="A5" s="19">
        <f t="shared" ref="A5:A25" si="0">A4+1</f>
        <v>3</v>
      </c>
      <c r="B5" s="12" t="s">
        <v>33</v>
      </c>
      <c r="C5" s="21">
        <v>5</v>
      </c>
      <c r="D5" s="21">
        <v>1000</v>
      </c>
      <c r="E5" s="7" t="s">
        <v>3</v>
      </c>
      <c r="F5" s="20">
        <v>5000</v>
      </c>
    </row>
    <row r="6" spans="1:11" ht="89.25" x14ac:dyDescent="0.25">
      <c r="A6" s="19">
        <f t="shared" si="0"/>
        <v>4</v>
      </c>
      <c r="B6" s="11" t="s">
        <v>37</v>
      </c>
      <c r="C6" s="21">
        <v>1</v>
      </c>
      <c r="D6" s="21">
        <v>5000</v>
      </c>
      <c r="E6" s="7" t="s">
        <v>28</v>
      </c>
      <c r="F6" s="20">
        <v>5000</v>
      </c>
    </row>
    <row r="7" spans="1:11" ht="30" customHeight="1" x14ac:dyDescent="0.25">
      <c r="A7" s="19">
        <f t="shared" si="0"/>
        <v>5</v>
      </c>
      <c r="B7" s="11" t="s">
        <v>34</v>
      </c>
      <c r="C7" s="19">
        <v>1</v>
      </c>
      <c r="D7" s="19">
        <v>2071</v>
      </c>
      <c r="E7" s="7" t="s">
        <v>28</v>
      </c>
      <c r="F7" s="20">
        <v>2071</v>
      </c>
    </row>
    <row r="8" spans="1:11" ht="30" customHeight="1" x14ac:dyDescent="0.25">
      <c r="A8" s="19">
        <f t="shared" si="0"/>
        <v>6</v>
      </c>
      <c r="B8" s="13" t="s">
        <v>6</v>
      </c>
      <c r="C8" s="22">
        <v>18</v>
      </c>
      <c r="D8" s="22">
        <v>216</v>
      </c>
      <c r="E8" s="32" t="s">
        <v>7</v>
      </c>
      <c r="F8" s="23">
        <f t="shared" ref="F8:F13" si="1">C8*D8</f>
        <v>3888</v>
      </c>
    </row>
    <row r="9" spans="1:11" ht="30" customHeight="1" x14ac:dyDescent="0.25">
      <c r="A9" s="19">
        <f t="shared" si="0"/>
        <v>7</v>
      </c>
      <c r="B9" s="14" t="s">
        <v>8</v>
      </c>
      <c r="C9" s="24">
        <v>10</v>
      </c>
      <c r="D9" s="24">
        <v>210</v>
      </c>
      <c r="E9" s="33" t="s">
        <v>7</v>
      </c>
      <c r="F9" s="25">
        <f t="shared" si="1"/>
        <v>2100</v>
      </c>
    </row>
    <row r="10" spans="1:11" ht="30" customHeight="1" x14ac:dyDescent="0.25">
      <c r="A10" s="19">
        <f t="shared" si="0"/>
        <v>8</v>
      </c>
      <c r="B10" s="15" t="s">
        <v>45</v>
      </c>
      <c r="C10" s="24">
        <v>24</v>
      </c>
      <c r="D10" s="24">
        <v>50</v>
      </c>
      <c r="E10" s="33" t="s">
        <v>7</v>
      </c>
      <c r="F10" s="25">
        <f t="shared" si="1"/>
        <v>1200</v>
      </c>
    </row>
    <row r="11" spans="1:11" ht="30" customHeight="1" x14ac:dyDescent="0.25">
      <c r="A11" s="19">
        <f t="shared" si="0"/>
        <v>9</v>
      </c>
      <c r="B11" s="15" t="s">
        <v>25</v>
      </c>
      <c r="C11" s="24">
        <v>9</v>
      </c>
      <c r="D11" s="24">
        <v>520</v>
      </c>
      <c r="E11" s="33" t="s">
        <v>7</v>
      </c>
      <c r="F11" s="25">
        <f t="shared" si="1"/>
        <v>4680</v>
      </c>
    </row>
    <row r="12" spans="1:11" ht="30" customHeight="1" x14ac:dyDescent="0.25">
      <c r="A12" s="19">
        <f t="shared" si="0"/>
        <v>10</v>
      </c>
      <c r="B12" s="14" t="s">
        <v>9</v>
      </c>
      <c r="C12" s="24">
        <v>7</v>
      </c>
      <c r="D12" s="24">
        <v>300</v>
      </c>
      <c r="E12" s="33" t="s">
        <v>7</v>
      </c>
      <c r="F12" s="25">
        <f t="shared" si="1"/>
        <v>2100</v>
      </c>
    </row>
    <row r="13" spans="1:11" ht="30" customHeight="1" x14ac:dyDescent="0.25">
      <c r="A13" s="19">
        <f t="shared" si="0"/>
        <v>11</v>
      </c>
      <c r="B13" s="14" t="s">
        <v>10</v>
      </c>
      <c r="C13" s="24">
        <v>7</v>
      </c>
      <c r="D13" s="24">
        <v>150</v>
      </c>
      <c r="E13" s="33" t="s">
        <v>7</v>
      </c>
      <c r="F13" s="25">
        <f t="shared" si="1"/>
        <v>1050</v>
      </c>
    </row>
    <row r="14" spans="1:11" ht="30" customHeight="1" x14ac:dyDescent="0.25">
      <c r="A14" s="19">
        <f t="shared" si="0"/>
        <v>12</v>
      </c>
      <c r="B14" s="14" t="s">
        <v>11</v>
      </c>
      <c r="C14" s="24">
        <v>4</v>
      </c>
      <c r="D14" s="24">
        <v>350</v>
      </c>
      <c r="E14" s="33" t="s">
        <v>7</v>
      </c>
      <c r="F14" s="25">
        <v>1400</v>
      </c>
    </row>
    <row r="15" spans="1:11" ht="30" customHeight="1" x14ac:dyDescent="0.25">
      <c r="A15" s="19">
        <f t="shared" si="0"/>
        <v>13</v>
      </c>
      <c r="B15" s="15" t="s">
        <v>46</v>
      </c>
      <c r="C15" s="24">
        <v>5</v>
      </c>
      <c r="D15" s="24">
        <v>200</v>
      </c>
      <c r="E15" s="33" t="s">
        <v>12</v>
      </c>
      <c r="F15" s="25">
        <f>C15*D15</f>
        <v>1000</v>
      </c>
    </row>
    <row r="16" spans="1:11" ht="30" customHeight="1" x14ac:dyDescent="0.25">
      <c r="A16" s="19">
        <f t="shared" si="0"/>
        <v>14</v>
      </c>
      <c r="B16" s="14" t="s">
        <v>13</v>
      </c>
      <c r="C16" s="24">
        <v>5</v>
      </c>
      <c r="D16" s="24">
        <v>145</v>
      </c>
      <c r="E16" s="33" t="s">
        <v>12</v>
      </c>
      <c r="F16" s="25">
        <f>C16*D16</f>
        <v>725</v>
      </c>
    </row>
    <row r="17" spans="1:6" ht="30" customHeight="1" x14ac:dyDescent="0.25">
      <c r="A17" s="19">
        <f t="shared" si="0"/>
        <v>15</v>
      </c>
      <c r="B17" s="14" t="s">
        <v>14</v>
      </c>
      <c r="C17" s="24">
        <v>5</v>
      </c>
      <c r="D17" s="24">
        <v>120</v>
      </c>
      <c r="E17" s="33" t="s">
        <v>15</v>
      </c>
      <c r="F17" s="25">
        <f>C17*D17</f>
        <v>600</v>
      </c>
    </row>
    <row r="18" spans="1:6" ht="30" customHeight="1" x14ac:dyDescent="0.25">
      <c r="A18" s="19">
        <f t="shared" si="0"/>
        <v>16</v>
      </c>
      <c r="B18" s="14" t="s">
        <v>16</v>
      </c>
      <c r="C18" s="1">
        <v>8</v>
      </c>
      <c r="D18" s="1">
        <v>140</v>
      </c>
      <c r="E18" s="9" t="s">
        <v>17</v>
      </c>
      <c r="F18" s="25">
        <v>1120</v>
      </c>
    </row>
    <row r="19" spans="1:6" ht="30" customHeight="1" x14ac:dyDescent="0.25">
      <c r="A19" s="19">
        <f t="shared" si="0"/>
        <v>17</v>
      </c>
      <c r="B19" s="14" t="s">
        <v>18</v>
      </c>
      <c r="C19" s="24">
        <v>6</v>
      </c>
      <c r="D19" s="24">
        <v>80</v>
      </c>
      <c r="E19" s="33" t="s">
        <v>19</v>
      </c>
      <c r="F19" s="25">
        <v>480</v>
      </c>
    </row>
    <row r="20" spans="1:6" ht="30" customHeight="1" x14ac:dyDescent="0.25">
      <c r="A20" s="19">
        <f t="shared" si="0"/>
        <v>18</v>
      </c>
      <c r="B20" s="16" t="s">
        <v>20</v>
      </c>
      <c r="C20" s="26">
        <v>6</v>
      </c>
      <c r="D20" s="26">
        <v>125</v>
      </c>
      <c r="E20" s="33" t="s">
        <v>7</v>
      </c>
      <c r="F20" s="25">
        <v>750</v>
      </c>
    </row>
    <row r="21" spans="1:6" ht="30" customHeight="1" x14ac:dyDescent="0.25">
      <c r="A21" s="19">
        <f t="shared" si="0"/>
        <v>19</v>
      </c>
      <c r="B21" s="11" t="s">
        <v>21</v>
      </c>
      <c r="C21" s="21">
        <v>4</v>
      </c>
      <c r="D21" s="21">
        <v>170</v>
      </c>
      <c r="E21" s="36" t="s">
        <v>7</v>
      </c>
      <c r="F21" s="27">
        <v>680</v>
      </c>
    </row>
    <row r="22" spans="1:6" ht="30" customHeight="1" x14ac:dyDescent="0.25">
      <c r="A22" s="19">
        <f t="shared" si="0"/>
        <v>20</v>
      </c>
      <c r="B22" s="11" t="s">
        <v>36</v>
      </c>
      <c r="C22" s="21">
        <v>1</v>
      </c>
      <c r="D22" s="21">
        <v>5000</v>
      </c>
      <c r="E22" s="37" t="s">
        <v>28</v>
      </c>
      <c r="F22" s="23">
        <v>5000</v>
      </c>
    </row>
    <row r="23" spans="1:6" ht="30" customHeight="1" x14ac:dyDescent="0.25">
      <c r="A23" s="19">
        <f t="shared" si="0"/>
        <v>21</v>
      </c>
      <c r="B23" s="11" t="s">
        <v>38</v>
      </c>
      <c r="C23" s="21">
        <v>1</v>
      </c>
      <c r="D23" s="21">
        <v>4000</v>
      </c>
      <c r="E23" s="38" t="s">
        <v>28</v>
      </c>
      <c r="F23" s="29">
        <v>4000</v>
      </c>
    </row>
    <row r="24" spans="1:6" ht="30" customHeight="1" x14ac:dyDescent="0.25">
      <c r="A24" s="19">
        <f t="shared" si="0"/>
        <v>22</v>
      </c>
      <c r="B24" s="17" t="s">
        <v>22</v>
      </c>
      <c r="C24" s="28">
        <v>3</v>
      </c>
      <c r="D24" s="28">
        <v>200</v>
      </c>
      <c r="E24" s="10" t="s">
        <v>1</v>
      </c>
      <c r="F24" s="29">
        <v>600</v>
      </c>
    </row>
    <row r="25" spans="1:6" ht="51" x14ac:dyDescent="0.25">
      <c r="A25" s="19">
        <f t="shared" si="0"/>
        <v>23</v>
      </c>
      <c r="B25" s="18" t="s">
        <v>39</v>
      </c>
      <c r="C25" s="22">
        <v>1</v>
      </c>
      <c r="D25" s="22">
        <v>1000</v>
      </c>
      <c r="E25" s="8" t="s">
        <v>28</v>
      </c>
      <c r="F25" s="23">
        <v>1000</v>
      </c>
    </row>
    <row r="26" spans="1:6" ht="30" customHeight="1" x14ac:dyDescent="0.25">
      <c r="A26" s="2"/>
      <c r="B26" s="3"/>
      <c r="C26" s="24"/>
      <c r="D26" s="30" t="s">
        <v>24</v>
      </c>
      <c r="E26" s="9" t="s">
        <v>23</v>
      </c>
      <c r="F26" s="25">
        <f>SUM(F3:F25)</f>
        <v>66824</v>
      </c>
    </row>
    <row r="27" spans="1:6" x14ac:dyDescent="0.25">
      <c r="B27" s="39" t="s">
        <v>62</v>
      </c>
      <c r="C27" s="40">
        <v>0.01</v>
      </c>
      <c r="D27" s="41"/>
      <c r="E27" s="42"/>
      <c r="F27" s="42">
        <v>668</v>
      </c>
    </row>
    <row r="28" spans="1:6" x14ac:dyDescent="0.25">
      <c r="B28" s="39" t="s">
        <v>63</v>
      </c>
      <c r="C28" s="39"/>
      <c r="D28" s="43"/>
      <c r="E28" s="44"/>
      <c r="F28" s="44">
        <f>SUM(F26:F27)</f>
        <v>67492</v>
      </c>
    </row>
    <row r="29" spans="1:6" x14ac:dyDescent="0.25">
      <c r="B29" s="39" t="s">
        <v>64</v>
      </c>
      <c r="C29" s="45"/>
      <c r="D29" s="43"/>
      <c r="E29" s="42"/>
      <c r="F29" s="42">
        <v>2025</v>
      </c>
    </row>
    <row r="30" spans="1:6" ht="15.75" x14ac:dyDescent="0.25">
      <c r="B30" s="39"/>
      <c r="C30" s="136" t="s">
        <v>65</v>
      </c>
      <c r="D30" s="136"/>
      <c r="E30" s="46" t="s">
        <v>23</v>
      </c>
      <c r="F30" s="44">
        <f>SUM(F28:F29)</f>
        <v>69517</v>
      </c>
    </row>
  </sheetData>
  <mergeCells count="2">
    <mergeCell ref="A1:K1"/>
    <mergeCell ref="C30:D30"/>
  </mergeCell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9"/>
  <sheetViews>
    <sheetView tabSelected="1" zoomScaleNormal="100" zoomScaleSheetLayoutView="100" workbookViewId="0">
      <selection sqref="A1:F1"/>
    </sheetView>
  </sheetViews>
  <sheetFormatPr defaultRowHeight="15" x14ac:dyDescent="0.25"/>
  <cols>
    <col min="1" max="1" width="6" style="47" customWidth="1"/>
    <col min="2" max="2" width="52.42578125" style="47" customWidth="1"/>
    <col min="3" max="3" width="8" style="47" customWidth="1"/>
    <col min="4" max="5" width="6.7109375" style="47" customWidth="1"/>
    <col min="6" max="6" width="10.140625" style="47" customWidth="1"/>
    <col min="7" max="16384" width="9.140625" style="47"/>
  </cols>
  <sheetData>
    <row r="1" spans="1:8" ht="62.25" customHeight="1" x14ac:dyDescent="0.25">
      <c r="A1" s="130" t="s">
        <v>246</v>
      </c>
      <c r="B1" s="131"/>
      <c r="C1" s="131"/>
      <c r="D1" s="131"/>
      <c r="E1" s="131"/>
      <c r="F1" s="131"/>
      <c r="G1" s="65"/>
    </row>
    <row r="2" spans="1:8" ht="52.5" customHeight="1" x14ac:dyDescent="0.25">
      <c r="A2" s="144" t="s">
        <v>66</v>
      </c>
      <c r="B2" s="145"/>
      <c r="C2" s="145"/>
      <c r="D2" s="145"/>
      <c r="E2" s="145"/>
      <c r="F2" s="146"/>
      <c r="G2" s="65"/>
    </row>
    <row r="3" spans="1:8" ht="22.5" customHeight="1" x14ac:dyDescent="0.25">
      <c r="A3" s="76" t="s">
        <v>0</v>
      </c>
      <c r="B3" s="77" t="s">
        <v>40</v>
      </c>
      <c r="C3" s="77" t="s">
        <v>41</v>
      </c>
      <c r="D3" s="77" t="s">
        <v>42</v>
      </c>
      <c r="E3" s="77" t="s">
        <v>43</v>
      </c>
      <c r="F3" s="77" t="s">
        <v>44</v>
      </c>
      <c r="G3" s="78"/>
      <c r="H3" s="79"/>
    </row>
    <row r="4" spans="1:8" ht="143.25" customHeight="1" x14ac:dyDescent="0.25">
      <c r="A4" s="48">
        <v>1</v>
      </c>
      <c r="B4" s="80" t="s">
        <v>91</v>
      </c>
      <c r="C4" s="49">
        <v>35.164000000000001</v>
      </c>
      <c r="D4" s="50">
        <v>119.27</v>
      </c>
      <c r="E4" s="51" t="s">
        <v>29</v>
      </c>
      <c r="F4" s="52">
        <f>C4*D4</f>
        <v>4194.0102800000004</v>
      </c>
    </row>
    <row r="5" spans="1:8" ht="72" x14ac:dyDescent="0.25">
      <c r="A5" s="48">
        <f>A4+1</f>
        <v>2</v>
      </c>
      <c r="B5" s="63" t="s">
        <v>171</v>
      </c>
      <c r="C5" s="49">
        <v>11.72</v>
      </c>
      <c r="D5" s="53">
        <v>77.540000000000006</v>
      </c>
      <c r="E5" s="54" t="s">
        <v>29</v>
      </c>
      <c r="F5" s="52">
        <f t="shared" ref="F5:F68" si="0">C5*D5</f>
        <v>908.76880000000017</v>
      </c>
    </row>
    <row r="6" spans="1:8" ht="84" x14ac:dyDescent="0.25">
      <c r="A6" s="48">
        <f t="shared" ref="A6:A42" si="1">A5+1</f>
        <v>3</v>
      </c>
      <c r="B6" s="63" t="s">
        <v>172</v>
      </c>
      <c r="C6" s="49">
        <v>30.062999999999999</v>
      </c>
      <c r="D6" s="53">
        <v>572.54999999999995</v>
      </c>
      <c r="E6" s="54" t="s">
        <v>29</v>
      </c>
      <c r="F6" s="52">
        <f t="shared" si="0"/>
        <v>17212.570649999998</v>
      </c>
    </row>
    <row r="7" spans="1:8" ht="48" x14ac:dyDescent="0.25">
      <c r="A7" s="48">
        <f t="shared" si="1"/>
        <v>4</v>
      </c>
      <c r="B7" s="80" t="s">
        <v>173</v>
      </c>
      <c r="C7" s="49">
        <v>147.41999999999999</v>
      </c>
      <c r="D7" s="53">
        <v>266</v>
      </c>
      <c r="E7" s="54" t="s">
        <v>57</v>
      </c>
      <c r="F7" s="52">
        <f t="shared" si="0"/>
        <v>39213.719999999994</v>
      </c>
    </row>
    <row r="8" spans="1:8" ht="60" x14ac:dyDescent="0.25">
      <c r="A8" s="48">
        <f t="shared" si="1"/>
        <v>5</v>
      </c>
      <c r="B8" s="63" t="s">
        <v>174</v>
      </c>
      <c r="C8" s="49">
        <v>28.219000000000001</v>
      </c>
      <c r="D8" s="53">
        <v>4846.4799999999996</v>
      </c>
      <c r="E8" s="54" t="s">
        <v>29</v>
      </c>
      <c r="F8" s="52">
        <f t="shared" si="0"/>
        <v>136762.81912</v>
      </c>
    </row>
    <row r="9" spans="1:8" ht="60" x14ac:dyDescent="0.25">
      <c r="A9" s="48">
        <f t="shared" si="1"/>
        <v>6</v>
      </c>
      <c r="B9" s="80" t="s">
        <v>175</v>
      </c>
      <c r="C9" s="49">
        <v>14.742000000000001</v>
      </c>
      <c r="D9" s="53">
        <v>4031</v>
      </c>
      <c r="E9" s="54" t="s">
        <v>90</v>
      </c>
      <c r="F9" s="52">
        <f t="shared" si="0"/>
        <v>59425.002</v>
      </c>
    </row>
    <row r="10" spans="1:8" ht="156" x14ac:dyDescent="0.25">
      <c r="A10" s="48">
        <f t="shared" si="1"/>
        <v>7</v>
      </c>
      <c r="B10" s="80" t="s">
        <v>176</v>
      </c>
      <c r="C10" s="49">
        <v>11.2</v>
      </c>
      <c r="D10" s="53">
        <v>169.16</v>
      </c>
      <c r="E10" s="54" t="s">
        <v>57</v>
      </c>
      <c r="F10" s="52">
        <f t="shared" si="0"/>
        <v>1894.5919999999999</v>
      </c>
    </row>
    <row r="11" spans="1:8" ht="48" x14ac:dyDescent="0.25">
      <c r="A11" s="48">
        <f t="shared" si="1"/>
        <v>8</v>
      </c>
      <c r="B11" s="80" t="s">
        <v>177</v>
      </c>
      <c r="C11" s="49">
        <v>157.19999999999999</v>
      </c>
      <c r="D11" s="53">
        <v>584.53</v>
      </c>
      <c r="E11" s="54" t="s">
        <v>57</v>
      </c>
      <c r="F11" s="52">
        <f t="shared" si="0"/>
        <v>91888.115999999995</v>
      </c>
    </row>
    <row r="12" spans="1:8" ht="48" x14ac:dyDescent="0.25">
      <c r="A12" s="48">
        <f t="shared" si="1"/>
        <v>9</v>
      </c>
      <c r="B12" s="80" t="s">
        <v>178</v>
      </c>
      <c r="C12" s="52">
        <v>122.11</v>
      </c>
      <c r="D12" s="53">
        <v>24</v>
      </c>
      <c r="E12" s="54" t="s">
        <v>57</v>
      </c>
      <c r="F12" s="52">
        <f t="shared" si="0"/>
        <v>2930.64</v>
      </c>
    </row>
    <row r="13" spans="1:8" ht="96" x14ac:dyDescent="0.25">
      <c r="A13" s="48">
        <f t="shared" si="1"/>
        <v>10</v>
      </c>
      <c r="B13" s="63" t="s">
        <v>179</v>
      </c>
      <c r="C13" s="49">
        <v>50.21</v>
      </c>
      <c r="D13" s="53">
        <v>205</v>
      </c>
      <c r="E13" s="54" t="s">
        <v>57</v>
      </c>
      <c r="F13" s="52">
        <f t="shared" si="0"/>
        <v>10293.049999999999</v>
      </c>
    </row>
    <row r="14" spans="1:8" ht="108" x14ac:dyDescent="0.25">
      <c r="A14" s="48">
        <f t="shared" si="1"/>
        <v>11</v>
      </c>
      <c r="B14" s="63" t="s">
        <v>180</v>
      </c>
      <c r="C14" s="49">
        <v>188.45</v>
      </c>
      <c r="D14" s="53">
        <v>328</v>
      </c>
      <c r="E14" s="54" t="s">
        <v>57</v>
      </c>
      <c r="F14" s="52">
        <f t="shared" si="0"/>
        <v>61811.6</v>
      </c>
    </row>
    <row r="15" spans="1:8" ht="144" x14ac:dyDescent="0.25">
      <c r="A15" s="48">
        <f t="shared" si="1"/>
        <v>12</v>
      </c>
      <c r="B15" s="63" t="s">
        <v>181</v>
      </c>
      <c r="C15" s="52">
        <v>74</v>
      </c>
      <c r="D15" s="53">
        <v>240.01</v>
      </c>
      <c r="E15" s="54" t="s">
        <v>57</v>
      </c>
      <c r="F15" s="52">
        <f t="shared" si="0"/>
        <v>17760.739999999998</v>
      </c>
    </row>
    <row r="16" spans="1:8" ht="144" x14ac:dyDescent="0.25">
      <c r="A16" s="48">
        <f t="shared" si="1"/>
        <v>13</v>
      </c>
      <c r="B16" s="63" t="s">
        <v>182</v>
      </c>
      <c r="C16" s="49">
        <v>2.6930000000000001</v>
      </c>
      <c r="D16" s="83">
        <v>54439.07</v>
      </c>
      <c r="E16" s="54" t="s">
        <v>67</v>
      </c>
      <c r="F16" s="52">
        <f t="shared" si="0"/>
        <v>146604.41550999999</v>
      </c>
    </row>
    <row r="17" spans="1:7" ht="108" x14ac:dyDescent="0.25">
      <c r="A17" s="48">
        <f t="shared" si="1"/>
        <v>14</v>
      </c>
      <c r="B17" s="63" t="s">
        <v>183</v>
      </c>
      <c r="C17" s="52">
        <v>4.2</v>
      </c>
      <c r="D17" s="53">
        <v>4330</v>
      </c>
      <c r="E17" s="54" t="s">
        <v>57</v>
      </c>
      <c r="F17" s="52">
        <f t="shared" si="0"/>
        <v>18186</v>
      </c>
    </row>
    <row r="18" spans="1:7" ht="36" x14ac:dyDescent="0.25">
      <c r="A18" s="48">
        <f t="shared" si="1"/>
        <v>15</v>
      </c>
      <c r="B18" s="81" t="s">
        <v>184</v>
      </c>
      <c r="C18" s="49">
        <v>12.903</v>
      </c>
      <c r="D18" s="53">
        <v>4198.0600000000004</v>
      </c>
      <c r="E18" s="54" t="s">
        <v>29</v>
      </c>
      <c r="F18" s="52">
        <f t="shared" si="0"/>
        <v>54167.568180000009</v>
      </c>
    </row>
    <row r="19" spans="1:7" ht="36" x14ac:dyDescent="0.25">
      <c r="A19" s="48">
        <f t="shared" si="1"/>
        <v>16</v>
      </c>
      <c r="B19" s="82" t="s">
        <v>185</v>
      </c>
      <c r="C19" s="55">
        <v>39.225000000000001</v>
      </c>
      <c r="D19" s="53">
        <v>4421.0600000000004</v>
      </c>
      <c r="E19" s="54" t="s">
        <v>29</v>
      </c>
      <c r="F19" s="52">
        <f t="shared" si="0"/>
        <v>173416.07850000003</v>
      </c>
    </row>
    <row r="20" spans="1:7" ht="36" x14ac:dyDescent="0.25">
      <c r="A20" s="48">
        <f t="shared" si="1"/>
        <v>17</v>
      </c>
      <c r="B20" s="101" t="s">
        <v>115</v>
      </c>
      <c r="C20" s="56">
        <v>92.5</v>
      </c>
      <c r="D20" s="53">
        <v>21</v>
      </c>
      <c r="E20" s="54" t="s">
        <v>57</v>
      </c>
      <c r="F20" s="52">
        <f t="shared" si="0"/>
        <v>1942.5</v>
      </c>
    </row>
    <row r="21" spans="1:7" ht="96" x14ac:dyDescent="0.25">
      <c r="A21" s="48">
        <f t="shared" si="1"/>
        <v>18</v>
      </c>
      <c r="B21" s="64" t="s">
        <v>186</v>
      </c>
      <c r="C21" s="57">
        <v>586.35</v>
      </c>
      <c r="D21" s="53">
        <v>132.55000000000001</v>
      </c>
      <c r="E21" s="54" t="s">
        <v>57</v>
      </c>
      <c r="F21" s="52">
        <f t="shared" si="0"/>
        <v>77720.692500000005</v>
      </c>
    </row>
    <row r="22" spans="1:7" ht="96" x14ac:dyDescent="0.25">
      <c r="A22" s="48">
        <f t="shared" si="1"/>
        <v>19</v>
      </c>
      <c r="B22" s="63" t="s">
        <v>187</v>
      </c>
      <c r="C22" s="49">
        <v>92.5</v>
      </c>
      <c r="D22" s="53">
        <v>119.55</v>
      </c>
      <c r="E22" s="54" t="s">
        <v>57</v>
      </c>
      <c r="F22" s="52">
        <f t="shared" si="0"/>
        <v>11058.375</v>
      </c>
    </row>
    <row r="23" spans="1:7" ht="48" x14ac:dyDescent="0.25">
      <c r="A23" s="48">
        <v>20</v>
      </c>
      <c r="B23" s="63" t="s">
        <v>118</v>
      </c>
      <c r="C23" s="49">
        <v>95.55</v>
      </c>
      <c r="D23" s="53">
        <v>32.76</v>
      </c>
      <c r="E23" s="54" t="s">
        <v>57</v>
      </c>
      <c r="F23" s="52">
        <f t="shared" si="0"/>
        <v>3130.2179999999998</v>
      </c>
    </row>
    <row r="24" spans="1:7" ht="96" x14ac:dyDescent="0.25">
      <c r="A24" s="48">
        <v>21</v>
      </c>
      <c r="B24" s="63" t="s">
        <v>188</v>
      </c>
      <c r="C24" s="52">
        <v>66.3</v>
      </c>
      <c r="D24" s="53">
        <v>497</v>
      </c>
      <c r="E24" s="54" t="s">
        <v>67</v>
      </c>
      <c r="F24" s="52">
        <f t="shared" si="0"/>
        <v>32951.1</v>
      </c>
    </row>
    <row r="25" spans="1:7" ht="96" x14ac:dyDescent="0.25">
      <c r="A25" s="48">
        <v>22</v>
      </c>
      <c r="B25" s="63" t="s">
        <v>189</v>
      </c>
      <c r="C25" s="52">
        <v>22.05</v>
      </c>
      <c r="D25" s="53">
        <v>2581</v>
      </c>
      <c r="E25" s="54" t="s">
        <v>57</v>
      </c>
      <c r="F25" s="52">
        <f t="shared" si="0"/>
        <v>56911.05</v>
      </c>
    </row>
    <row r="26" spans="1:7" ht="60" x14ac:dyDescent="0.25">
      <c r="A26" s="48">
        <v>23</v>
      </c>
      <c r="B26" s="63" t="s">
        <v>190</v>
      </c>
      <c r="C26" s="52">
        <v>14</v>
      </c>
      <c r="D26" s="53">
        <v>84</v>
      </c>
      <c r="E26" s="54" t="s">
        <v>3</v>
      </c>
      <c r="F26" s="52">
        <f t="shared" si="0"/>
        <v>1176</v>
      </c>
    </row>
    <row r="27" spans="1:7" ht="36" x14ac:dyDescent="0.25">
      <c r="A27" s="48">
        <v>24</v>
      </c>
      <c r="B27" s="63" t="s">
        <v>191</v>
      </c>
      <c r="C27" s="52">
        <v>42</v>
      </c>
      <c r="D27" s="53">
        <v>66</v>
      </c>
      <c r="E27" s="54" t="s">
        <v>3</v>
      </c>
      <c r="F27" s="52">
        <f t="shared" si="0"/>
        <v>2772</v>
      </c>
    </row>
    <row r="28" spans="1:7" ht="48" x14ac:dyDescent="0.25">
      <c r="A28" s="48">
        <v>25</v>
      </c>
      <c r="B28" s="63" t="s">
        <v>192</v>
      </c>
      <c r="C28" s="52">
        <v>28</v>
      </c>
      <c r="D28" s="53">
        <v>87</v>
      </c>
      <c r="E28" s="54" t="s">
        <v>3</v>
      </c>
      <c r="F28" s="52">
        <f t="shared" si="0"/>
        <v>2436</v>
      </c>
    </row>
    <row r="29" spans="1:7" ht="60" x14ac:dyDescent="0.25">
      <c r="A29" s="48">
        <v>26</v>
      </c>
      <c r="B29" s="104" t="s">
        <v>193</v>
      </c>
      <c r="C29" s="107">
        <v>14</v>
      </c>
      <c r="D29" s="53">
        <v>159</v>
      </c>
      <c r="E29" s="54" t="s">
        <v>3</v>
      </c>
      <c r="F29" s="107">
        <f t="shared" si="0"/>
        <v>2226</v>
      </c>
    </row>
    <row r="30" spans="1:7" ht="48" x14ac:dyDescent="0.25">
      <c r="A30" s="111">
        <v>27</v>
      </c>
      <c r="B30" s="106" t="s">
        <v>194</v>
      </c>
      <c r="C30" s="108">
        <v>710.35</v>
      </c>
      <c r="D30" s="108">
        <v>122</v>
      </c>
      <c r="E30" s="125" t="s">
        <v>57</v>
      </c>
      <c r="F30" s="108">
        <f t="shared" si="0"/>
        <v>86662.7</v>
      </c>
      <c r="G30" s="112"/>
    </row>
    <row r="31" spans="1:7" ht="96" x14ac:dyDescent="0.25">
      <c r="A31" s="94">
        <v>28</v>
      </c>
      <c r="B31" s="105" t="s">
        <v>195</v>
      </c>
      <c r="C31" s="57">
        <v>80</v>
      </c>
      <c r="D31" s="109">
        <v>456</v>
      </c>
      <c r="E31" s="110" t="s">
        <v>57</v>
      </c>
      <c r="F31" s="99">
        <f t="shared" si="0"/>
        <v>36480</v>
      </c>
    </row>
    <row r="32" spans="1:7" ht="84" x14ac:dyDescent="0.25">
      <c r="A32" s="48">
        <v>29</v>
      </c>
      <c r="B32" s="80" t="s">
        <v>196</v>
      </c>
      <c r="C32" s="52">
        <v>186.88</v>
      </c>
      <c r="D32" s="53">
        <v>30.8</v>
      </c>
      <c r="E32" s="54" t="s">
        <v>68</v>
      </c>
      <c r="F32" s="52">
        <f t="shared" si="0"/>
        <v>5755.9039999999995</v>
      </c>
    </row>
    <row r="33" spans="1:7" ht="36" x14ac:dyDescent="0.25">
      <c r="A33" s="48">
        <v>30</v>
      </c>
      <c r="B33" s="80" t="s">
        <v>197</v>
      </c>
      <c r="C33" s="52">
        <v>186.88</v>
      </c>
      <c r="D33" s="53">
        <v>49</v>
      </c>
      <c r="E33" s="54" t="s">
        <v>68</v>
      </c>
      <c r="F33" s="52">
        <f t="shared" si="0"/>
        <v>9157.119999999999</v>
      </c>
    </row>
    <row r="34" spans="1:7" ht="96" x14ac:dyDescent="0.25">
      <c r="A34" s="48">
        <v>31</v>
      </c>
      <c r="B34" s="80" t="s">
        <v>198</v>
      </c>
      <c r="C34" s="52">
        <v>325.25</v>
      </c>
      <c r="D34" s="53">
        <v>31.4</v>
      </c>
      <c r="E34" s="54" t="s">
        <v>68</v>
      </c>
      <c r="F34" s="52">
        <f t="shared" si="0"/>
        <v>10212.85</v>
      </c>
    </row>
    <row r="35" spans="1:7" ht="84" x14ac:dyDescent="0.25">
      <c r="A35" s="48">
        <v>32</v>
      </c>
      <c r="B35" s="80" t="s">
        <v>199</v>
      </c>
      <c r="C35" s="52">
        <v>325.25</v>
      </c>
      <c r="D35" s="53">
        <v>67</v>
      </c>
      <c r="E35" s="54" t="s">
        <v>68</v>
      </c>
      <c r="F35" s="52">
        <f t="shared" si="0"/>
        <v>21791.75</v>
      </c>
    </row>
    <row r="36" spans="1:7" ht="48" x14ac:dyDescent="0.25">
      <c r="A36" s="48">
        <v>33</v>
      </c>
      <c r="B36" s="63" t="s">
        <v>200</v>
      </c>
      <c r="C36" s="52">
        <v>6.35</v>
      </c>
      <c r="D36" s="53">
        <v>38</v>
      </c>
      <c r="E36" s="54" t="s">
        <v>57</v>
      </c>
      <c r="F36" s="52">
        <f t="shared" si="0"/>
        <v>241.29999999999998</v>
      </c>
    </row>
    <row r="37" spans="1:7" ht="120" x14ac:dyDescent="0.25">
      <c r="A37" s="48">
        <v>34</v>
      </c>
      <c r="B37" s="63" t="s">
        <v>201</v>
      </c>
      <c r="C37" s="52">
        <v>6.35</v>
      </c>
      <c r="D37" s="53">
        <v>81</v>
      </c>
      <c r="E37" s="54" t="s">
        <v>57</v>
      </c>
      <c r="F37" s="52">
        <f t="shared" si="0"/>
        <v>514.35</v>
      </c>
    </row>
    <row r="38" spans="1:7" ht="84" x14ac:dyDescent="0.25">
      <c r="A38" s="48">
        <v>35</v>
      </c>
      <c r="B38" s="63" t="s">
        <v>202</v>
      </c>
      <c r="C38" s="49">
        <v>0.73199999999999998</v>
      </c>
      <c r="D38" s="53">
        <v>9888</v>
      </c>
      <c r="E38" s="54" t="s">
        <v>69</v>
      </c>
      <c r="F38" s="52">
        <f t="shared" si="0"/>
        <v>7238.0159999999996</v>
      </c>
    </row>
    <row r="39" spans="1:7" ht="48" x14ac:dyDescent="0.25">
      <c r="A39" s="48">
        <v>36</v>
      </c>
      <c r="B39" s="63" t="s">
        <v>203</v>
      </c>
      <c r="C39" s="52">
        <v>7.32</v>
      </c>
      <c r="D39" s="53">
        <v>29</v>
      </c>
      <c r="E39" s="54" t="s">
        <v>57</v>
      </c>
      <c r="F39" s="52">
        <f t="shared" si="0"/>
        <v>212.28</v>
      </c>
    </row>
    <row r="40" spans="1:7" ht="84" x14ac:dyDescent="0.25">
      <c r="A40" s="48">
        <v>37</v>
      </c>
      <c r="B40" s="63" t="s">
        <v>204</v>
      </c>
      <c r="C40" s="49">
        <v>7.32</v>
      </c>
      <c r="D40" s="53">
        <v>79</v>
      </c>
      <c r="E40" s="54" t="s">
        <v>57</v>
      </c>
      <c r="F40" s="52">
        <f t="shared" si="0"/>
        <v>578.28</v>
      </c>
    </row>
    <row r="41" spans="1:7" ht="300" x14ac:dyDescent="0.25">
      <c r="A41" s="48">
        <f t="shared" si="1"/>
        <v>38</v>
      </c>
      <c r="B41" s="63" t="s">
        <v>205</v>
      </c>
      <c r="C41" s="52">
        <v>92.5</v>
      </c>
      <c r="D41" s="53">
        <v>1679</v>
      </c>
      <c r="E41" s="54" t="s">
        <v>57</v>
      </c>
      <c r="F41" s="52">
        <f t="shared" si="0"/>
        <v>155307.5</v>
      </c>
    </row>
    <row r="42" spans="1:7" ht="144" x14ac:dyDescent="0.25">
      <c r="A42" s="48">
        <f t="shared" si="1"/>
        <v>39</v>
      </c>
      <c r="B42" s="63" t="s">
        <v>206</v>
      </c>
      <c r="C42" s="49">
        <v>234.78</v>
      </c>
      <c r="D42" s="53">
        <v>1029</v>
      </c>
      <c r="E42" s="54" t="s">
        <v>57</v>
      </c>
      <c r="F42" s="52">
        <f t="shared" si="0"/>
        <v>241588.62</v>
      </c>
    </row>
    <row r="43" spans="1:7" ht="72" x14ac:dyDescent="0.25">
      <c r="A43" s="48">
        <v>40</v>
      </c>
      <c r="B43" s="63" t="s">
        <v>207</v>
      </c>
      <c r="C43" s="52">
        <v>11.2</v>
      </c>
      <c r="D43" s="53">
        <v>643</v>
      </c>
      <c r="E43" s="54" t="s">
        <v>68</v>
      </c>
      <c r="F43" s="52">
        <f t="shared" si="0"/>
        <v>7201.5999999999995</v>
      </c>
      <c r="G43" s="126"/>
    </row>
    <row r="44" spans="1:7" ht="144" x14ac:dyDescent="0.25">
      <c r="A44" s="48">
        <v>41</v>
      </c>
      <c r="B44" s="63" t="s">
        <v>208</v>
      </c>
      <c r="C44" s="52">
        <v>8.4</v>
      </c>
      <c r="D44" s="53">
        <v>183</v>
      </c>
      <c r="E44" s="54" t="s">
        <v>67</v>
      </c>
      <c r="F44" s="52">
        <f t="shared" si="0"/>
        <v>1537.2</v>
      </c>
    </row>
    <row r="45" spans="1:7" x14ac:dyDescent="0.25">
      <c r="A45" s="48">
        <v>42</v>
      </c>
      <c r="B45" s="63" t="s">
        <v>70</v>
      </c>
      <c r="C45" s="52">
        <v>7.2</v>
      </c>
      <c r="D45" s="53">
        <v>658</v>
      </c>
      <c r="E45" s="54" t="s">
        <v>67</v>
      </c>
      <c r="F45" s="52">
        <f t="shared" si="0"/>
        <v>4737.6000000000004</v>
      </c>
    </row>
    <row r="46" spans="1:7" x14ac:dyDescent="0.25">
      <c r="A46" s="48">
        <v>43</v>
      </c>
      <c r="B46" s="63" t="s">
        <v>71</v>
      </c>
      <c r="C46" s="52">
        <v>6.48</v>
      </c>
      <c r="D46" s="53">
        <v>263</v>
      </c>
      <c r="E46" s="54" t="s">
        <v>67</v>
      </c>
      <c r="F46" s="52">
        <f t="shared" si="0"/>
        <v>1704.24</v>
      </c>
    </row>
    <row r="47" spans="1:7" ht="48" x14ac:dyDescent="0.25">
      <c r="A47" s="48">
        <v>44</v>
      </c>
      <c r="B47" s="63" t="s">
        <v>209</v>
      </c>
      <c r="C47" s="52">
        <v>4.32</v>
      </c>
      <c r="D47" s="53">
        <v>585</v>
      </c>
      <c r="E47" s="54" t="s">
        <v>57</v>
      </c>
      <c r="F47" s="52">
        <f t="shared" si="0"/>
        <v>2527.2000000000003</v>
      </c>
    </row>
    <row r="48" spans="1:7" ht="48" x14ac:dyDescent="0.25">
      <c r="A48" s="48">
        <v>45</v>
      </c>
      <c r="B48" s="63" t="s">
        <v>210</v>
      </c>
      <c r="C48" s="52">
        <v>450</v>
      </c>
      <c r="D48" s="53">
        <v>12</v>
      </c>
      <c r="E48" s="54" t="s">
        <v>3</v>
      </c>
      <c r="F48" s="52">
        <f t="shared" si="0"/>
        <v>5400</v>
      </c>
    </row>
    <row r="49" spans="1:7" ht="84" x14ac:dyDescent="0.25">
      <c r="A49" s="48">
        <v>46</v>
      </c>
      <c r="B49" s="63" t="s">
        <v>211</v>
      </c>
      <c r="C49" s="52">
        <v>4</v>
      </c>
      <c r="D49" s="53">
        <v>162</v>
      </c>
      <c r="E49" s="54" t="s">
        <v>3</v>
      </c>
      <c r="F49" s="52">
        <f t="shared" si="0"/>
        <v>648</v>
      </c>
    </row>
    <row r="50" spans="1:7" ht="36" x14ac:dyDescent="0.25">
      <c r="A50" s="48">
        <v>47</v>
      </c>
      <c r="B50" s="63" t="s">
        <v>212</v>
      </c>
      <c r="C50" s="52">
        <v>3</v>
      </c>
      <c r="D50" s="53">
        <v>187</v>
      </c>
      <c r="E50" s="54" t="s">
        <v>3</v>
      </c>
      <c r="F50" s="52">
        <f t="shared" si="0"/>
        <v>561</v>
      </c>
    </row>
    <row r="51" spans="1:7" ht="36" x14ac:dyDescent="0.25">
      <c r="A51" s="48">
        <v>48</v>
      </c>
      <c r="B51" s="63" t="s">
        <v>213</v>
      </c>
      <c r="C51" s="52">
        <v>3</v>
      </c>
      <c r="D51" s="53">
        <v>127</v>
      </c>
      <c r="E51" s="54" t="s">
        <v>3</v>
      </c>
      <c r="F51" s="52">
        <f t="shared" si="0"/>
        <v>381</v>
      </c>
    </row>
    <row r="52" spans="1:7" x14ac:dyDescent="0.25">
      <c r="A52" s="48"/>
      <c r="B52" s="84" t="s">
        <v>89</v>
      </c>
      <c r="C52" s="52"/>
      <c r="D52" s="53"/>
      <c r="E52" s="54"/>
      <c r="F52" s="52"/>
    </row>
    <row r="53" spans="1:7" ht="60" x14ac:dyDescent="0.25">
      <c r="A53" s="48">
        <v>49</v>
      </c>
      <c r="B53" s="63" t="s">
        <v>140</v>
      </c>
      <c r="C53" s="52">
        <v>14</v>
      </c>
      <c r="D53" s="53">
        <v>3104</v>
      </c>
      <c r="E53" s="54" t="s">
        <v>3</v>
      </c>
      <c r="F53" s="52">
        <f t="shared" si="0"/>
        <v>43456</v>
      </c>
    </row>
    <row r="54" spans="1:7" ht="72" x14ac:dyDescent="0.25">
      <c r="A54" s="48">
        <v>50</v>
      </c>
      <c r="B54" s="63" t="s">
        <v>214</v>
      </c>
      <c r="C54" s="52">
        <v>14</v>
      </c>
      <c r="D54" s="53">
        <v>485</v>
      </c>
      <c r="E54" s="54" t="s">
        <v>3</v>
      </c>
      <c r="F54" s="52">
        <f t="shared" si="0"/>
        <v>6790</v>
      </c>
    </row>
    <row r="55" spans="1:7" ht="72" x14ac:dyDescent="0.25">
      <c r="A55" s="48">
        <v>51</v>
      </c>
      <c r="B55" s="63" t="s">
        <v>215</v>
      </c>
      <c r="C55" s="52">
        <v>7</v>
      </c>
      <c r="D55" s="53">
        <v>945</v>
      </c>
      <c r="E55" s="54" t="s">
        <v>3</v>
      </c>
      <c r="F55" s="52">
        <f t="shared" si="0"/>
        <v>6615</v>
      </c>
    </row>
    <row r="56" spans="1:7" ht="48" x14ac:dyDescent="0.25">
      <c r="A56" s="48">
        <v>52</v>
      </c>
      <c r="B56" s="80" t="s">
        <v>216</v>
      </c>
      <c r="C56" s="52">
        <v>3.6</v>
      </c>
      <c r="D56" s="53">
        <v>1426</v>
      </c>
      <c r="E56" s="54" t="s">
        <v>68</v>
      </c>
      <c r="F56" s="52">
        <f t="shared" si="0"/>
        <v>5133.6000000000004</v>
      </c>
      <c r="G56" s="126"/>
    </row>
    <row r="57" spans="1:7" ht="48" x14ac:dyDescent="0.25">
      <c r="A57" s="48">
        <v>53</v>
      </c>
      <c r="B57" s="80" t="s">
        <v>27</v>
      </c>
      <c r="C57" s="52">
        <v>7</v>
      </c>
      <c r="D57" s="53">
        <v>881</v>
      </c>
      <c r="E57" s="54" t="s">
        <v>3</v>
      </c>
      <c r="F57" s="52">
        <f t="shared" si="0"/>
        <v>6167</v>
      </c>
    </row>
    <row r="58" spans="1:7" ht="48" x14ac:dyDescent="0.25">
      <c r="A58" s="48">
        <v>54</v>
      </c>
      <c r="B58" s="63" t="s">
        <v>217</v>
      </c>
      <c r="C58" s="52">
        <v>14</v>
      </c>
      <c r="D58" s="53">
        <v>1015</v>
      </c>
      <c r="E58" s="54" t="s">
        <v>51</v>
      </c>
      <c r="F58" s="52">
        <f t="shared" si="0"/>
        <v>14210</v>
      </c>
    </row>
    <row r="59" spans="1:7" ht="48" x14ac:dyDescent="0.25">
      <c r="A59" s="48">
        <v>55</v>
      </c>
      <c r="B59" s="63" t="s">
        <v>218</v>
      </c>
      <c r="C59" s="52">
        <v>14</v>
      </c>
      <c r="D59" s="53">
        <v>155</v>
      </c>
      <c r="E59" s="54" t="s">
        <v>3</v>
      </c>
      <c r="F59" s="52">
        <f t="shared" si="0"/>
        <v>2170</v>
      </c>
    </row>
    <row r="60" spans="1:7" ht="48" x14ac:dyDescent="0.25">
      <c r="A60" s="48">
        <v>56</v>
      </c>
      <c r="B60" s="63" t="s">
        <v>219</v>
      </c>
      <c r="C60" s="52">
        <v>14</v>
      </c>
      <c r="D60" s="53">
        <v>414</v>
      </c>
      <c r="E60" s="54" t="s">
        <v>3</v>
      </c>
      <c r="F60" s="52">
        <f t="shared" si="0"/>
        <v>5796</v>
      </c>
    </row>
    <row r="61" spans="1:7" ht="84" x14ac:dyDescent="0.25">
      <c r="A61" s="48">
        <v>57</v>
      </c>
      <c r="B61" s="63" t="s">
        <v>146</v>
      </c>
      <c r="C61" s="52">
        <v>8</v>
      </c>
      <c r="D61" s="53">
        <v>2208</v>
      </c>
      <c r="E61" s="54" t="s">
        <v>3</v>
      </c>
      <c r="F61" s="52">
        <f t="shared" si="0"/>
        <v>17664</v>
      </c>
    </row>
    <row r="62" spans="1:7" ht="36" x14ac:dyDescent="0.25">
      <c r="A62" s="48">
        <v>58</v>
      </c>
      <c r="B62" s="80" t="s">
        <v>220</v>
      </c>
      <c r="C62" s="52">
        <v>8</v>
      </c>
      <c r="D62" s="53">
        <v>1497</v>
      </c>
      <c r="E62" s="54" t="s">
        <v>3</v>
      </c>
      <c r="F62" s="52">
        <f t="shared" si="0"/>
        <v>11976</v>
      </c>
    </row>
    <row r="63" spans="1:7" ht="60" x14ac:dyDescent="0.25">
      <c r="A63" s="48">
        <v>59</v>
      </c>
      <c r="B63" s="63" t="s">
        <v>221</v>
      </c>
      <c r="C63" s="52">
        <v>10</v>
      </c>
      <c r="D63" s="53">
        <v>107</v>
      </c>
      <c r="E63" s="54" t="s">
        <v>3</v>
      </c>
      <c r="F63" s="52">
        <f t="shared" si="0"/>
        <v>1070</v>
      </c>
    </row>
    <row r="64" spans="1:7" ht="60" x14ac:dyDescent="0.25">
      <c r="A64" s="48">
        <v>60</v>
      </c>
      <c r="B64" s="63" t="s">
        <v>222</v>
      </c>
      <c r="C64" s="52">
        <v>8</v>
      </c>
      <c r="D64" s="53">
        <v>91</v>
      </c>
      <c r="E64" s="54" t="s">
        <v>3</v>
      </c>
      <c r="F64" s="52">
        <f t="shared" si="0"/>
        <v>728</v>
      </c>
    </row>
    <row r="65" spans="1:6" ht="48" x14ac:dyDescent="0.25">
      <c r="A65" s="48">
        <v>61</v>
      </c>
      <c r="B65" s="63" t="s">
        <v>223</v>
      </c>
      <c r="C65" s="52">
        <v>8</v>
      </c>
      <c r="D65" s="53">
        <v>1251</v>
      </c>
      <c r="E65" s="54" t="s">
        <v>3</v>
      </c>
      <c r="F65" s="52">
        <f t="shared" si="0"/>
        <v>10008</v>
      </c>
    </row>
    <row r="66" spans="1:6" ht="48" x14ac:dyDescent="0.25">
      <c r="A66" s="48">
        <v>62</v>
      </c>
      <c r="B66" s="63" t="s">
        <v>224</v>
      </c>
      <c r="C66" s="52">
        <v>15</v>
      </c>
      <c r="D66" s="53">
        <v>539</v>
      </c>
      <c r="E66" s="54" t="s">
        <v>3</v>
      </c>
      <c r="F66" s="52">
        <f t="shared" si="0"/>
        <v>8085</v>
      </c>
    </row>
    <row r="67" spans="1:6" ht="60" x14ac:dyDescent="0.25">
      <c r="A67" s="48">
        <v>63</v>
      </c>
      <c r="B67" s="63" t="s">
        <v>225</v>
      </c>
      <c r="C67" s="52">
        <v>15</v>
      </c>
      <c r="D67" s="53">
        <v>493</v>
      </c>
      <c r="E67" s="54" t="s">
        <v>3</v>
      </c>
      <c r="F67" s="52">
        <f t="shared" si="0"/>
        <v>7395</v>
      </c>
    </row>
    <row r="68" spans="1:6" ht="36" x14ac:dyDescent="0.25">
      <c r="A68" s="48">
        <v>64</v>
      </c>
      <c r="B68" s="63" t="s">
        <v>152</v>
      </c>
      <c r="C68" s="52">
        <v>10</v>
      </c>
      <c r="D68" s="53">
        <v>815</v>
      </c>
      <c r="E68" s="54" t="s">
        <v>3</v>
      </c>
      <c r="F68" s="52">
        <f t="shared" si="0"/>
        <v>8150</v>
      </c>
    </row>
    <row r="69" spans="1:6" ht="48" x14ac:dyDescent="0.25">
      <c r="A69" s="48">
        <v>65</v>
      </c>
      <c r="B69" s="63" t="s">
        <v>226</v>
      </c>
      <c r="C69" s="52">
        <v>10</v>
      </c>
      <c r="D69" s="53">
        <v>555</v>
      </c>
      <c r="E69" s="54" t="s">
        <v>3</v>
      </c>
      <c r="F69" s="52">
        <f t="shared" ref="F69:F99" si="2">C69*D69</f>
        <v>5550</v>
      </c>
    </row>
    <row r="70" spans="1:6" ht="216" x14ac:dyDescent="0.25">
      <c r="A70" s="48">
        <v>66</v>
      </c>
      <c r="B70" s="63" t="s">
        <v>227</v>
      </c>
      <c r="C70" s="52">
        <v>50</v>
      </c>
      <c r="D70" s="53">
        <v>177</v>
      </c>
      <c r="E70" s="54" t="s">
        <v>67</v>
      </c>
      <c r="F70" s="52">
        <f t="shared" si="2"/>
        <v>8850</v>
      </c>
    </row>
    <row r="71" spans="1:6" ht="24" x14ac:dyDescent="0.25">
      <c r="A71" s="48">
        <v>67</v>
      </c>
      <c r="B71" s="63" t="s">
        <v>228</v>
      </c>
      <c r="C71" s="52">
        <v>20</v>
      </c>
      <c r="D71" s="53">
        <v>101</v>
      </c>
      <c r="E71" s="54" t="s">
        <v>67</v>
      </c>
      <c r="F71" s="52">
        <f t="shared" si="2"/>
        <v>2020</v>
      </c>
    </row>
    <row r="72" spans="1:6" ht="24" x14ac:dyDescent="0.25">
      <c r="A72" s="48">
        <v>68</v>
      </c>
      <c r="B72" s="63" t="s">
        <v>229</v>
      </c>
      <c r="C72" s="52">
        <v>20</v>
      </c>
      <c r="D72" s="53">
        <v>137</v>
      </c>
      <c r="E72" s="54" t="s">
        <v>67</v>
      </c>
      <c r="F72" s="52">
        <f t="shared" si="2"/>
        <v>2740</v>
      </c>
    </row>
    <row r="73" spans="1:6" ht="48" x14ac:dyDescent="0.25">
      <c r="A73" s="48">
        <v>69</v>
      </c>
      <c r="B73" s="63" t="s">
        <v>230</v>
      </c>
      <c r="C73" s="52">
        <v>4</v>
      </c>
      <c r="D73" s="53">
        <v>778</v>
      </c>
      <c r="E73" s="54" t="s">
        <v>3</v>
      </c>
      <c r="F73" s="52">
        <f t="shared" si="2"/>
        <v>3112</v>
      </c>
    </row>
    <row r="74" spans="1:6" ht="48" x14ac:dyDescent="0.25">
      <c r="A74" s="48">
        <v>70</v>
      </c>
      <c r="B74" s="63" t="s">
        <v>231</v>
      </c>
      <c r="C74" s="52">
        <v>2</v>
      </c>
      <c r="D74" s="53">
        <v>5128</v>
      </c>
      <c r="E74" s="54" t="s">
        <v>3</v>
      </c>
      <c r="F74" s="52">
        <f t="shared" si="2"/>
        <v>10256</v>
      </c>
    </row>
    <row r="75" spans="1:6" ht="48" x14ac:dyDescent="0.25">
      <c r="A75" s="48">
        <v>71</v>
      </c>
      <c r="B75" s="63" t="s">
        <v>232</v>
      </c>
      <c r="C75" s="52">
        <v>2</v>
      </c>
      <c r="D75" s="53">
        <v>96</v>
      </c>
      <c r="E75" s="54" t="s">
        <v>3</v>
      </c>
      <c r="F75" s="52">
        <f t="shared" si="2"/>
        <v>192</v>
      </c>
    </row>
    <row r="76" spans="1:6" ht="36" x14ac:dyDescent="0.25">
      <c r="A76" s="48">
        <v>72</v>
      </c>
      <c r="B76" s="63" t="s">
        <v>233</v>
      </c>
      <c r="C76" s="52">
        <v>4</v>
      </c>
      <c r="D76" s="53">
        <v>19</v>
      </c>
      <c r="E76" s="54" t="s">
        <v>3</v>
      </c>
      <c r="F76" s="52">
        <f t="shared" si="2"/>
        <v>76</v>
      </c>
    </row>
    <row r="77" spans="1:6" ht="36" x14ac:dyDescent="0.25">
      <c r="A77" s="48">
        <v>73</v>
      </c>
      <c r="B77" s="63" t="s">
        <v>234</v>
      </c>
      <c r="C77" s="52">
        <v>50</v>
      </c>
      <c r="D77" s="53">
        <v>292</v>
      </c>
      <c r="E77" s="54" t="s">
        <v>67</v>
      </c>
      <c r="F77" s="52">
        <f t="shared" si="2"/>
        <v>14600</v>
      </c>
    </row>
    <row r="78" spans="1:6" ht="24" x14ac:dyDescent="0.25">
      <c r="A78" s="48">
        <v>74</v>
      </c>
      <c r="B78" s="80" t="s">
        <v>92</v>
      </c>
      <c r="C78" s="52">
        <v>16</v>
      </c>
      <c r="D78" s="53">
        <v>85</v>
      </c>
      <c r="E78" s="54" t="s">
        <v>3</v>
      </c>
      <c r="F78" s="52">
        <f t="shared" si="2"/>
        <v>1360</v>
      </c>
    </row>
    <row r="79" spans="1:6" x14ac:dyDescent="0.25">
      <c r="A79" s="48">
        <v>75</v>
      </c>
      <c r="B79" s="63" t="s">
        <v>72</v>
      </c>
      <c r="C79" s="52">
        <v>20</v>
      </c>
      <c r="D79" s="53">
        <v>85</v>
      </c>
      <c r="E79" s="54" t="s">
        <v>3</v>
      </c>
      <c r="F79" s="52">
        <f t="shared" si="2"/>
        <v>1700</v>
      </c>
    </row>
    <row r="80" spans="1:6" x14ac:dyDescent="0.25">
      <c r="A80" s="48">
        <v>76</v>
      </c>
      <c r="B80" s="63" t="s">
        <v>73</v>
      </c>
      <c r="C80" s="52">
        <v>10</v>
      </c>
      <c r="D80" s="53">
        <v>195</v>
      </c>
      <c r="E80" s="54" t="s">
        <v>3</v>
      </c>
      <c r="F80" s="52">
        <f t="shared" si="2"/>
        <v>1950</v>
      </c>
    </row>
    <row r="81" spans="1:6" x14ac:dyDescent="0.25">
      <c r="A81" s="48">
        <v>77</v>
      </c>
      <c r="B81" s="63" t="s">
        <v>74</v>
      </c>
      <c r="C81" s="52">
        <v>10</v>
      </c>
      <c r="D81" s="53">
        <v>89</v>
      </c>
      <c r="E81" s="54" t="s">
        <v>3</v>
      </c>
      <c r="F81" s="52">
        <f t="shared" si="2"/>
        <v>890</v>
      </c>
    </row>
    <row r="82" spans="1:6" x14ac:dyDescent="0.25">
      <c r="A82" s="48">
        <v>78</v>
      </c>
      <c r="B82" s="63" t="s">
        <v>75</v>
      </c>
      <c r="C82" s="52">
        <v>7</v>
      </c>
      <c r="D82" s="53">
        <v>147</v>
      </c>
      <c r="E82" s="54" t="s">
        <v>3</v>
      </c>
      <c r="F82" s="52">
        <f t="shared" si="2"/>
        <v>1029</v>
      </c>
    </row>
    <row r="83" spans="1:6" x14ac:dyDescent="0.25">
      <c r="A83" s="48">
        <v>79</v>
      </c>
      <c r="B83" s="63" t="s">
        <v>76</v>
      </c>
      <c r="C83" s="52">
        <v>30</v>
      </c>
      <c r="D83" s="53">
        <v>21</v>
      </c>
      <c r="E83" s="54" t="s">
        <v>3</v>
      </c>
      <c r="F83" s="52">
        <f t="shared" si="2"/>
        <v>630</v>
      </c>
    </row>
    <row r="84" spans="1:6" x14ac:dyDescent="0.25">
      <c r="A84" s="48">
        <v>80</v>
      </c>
      <c r="B84" s="63" t="s">
        <v>77</v>
      </c>
      <c r="C84" s="52">
        <v>10</v>
      </c>
      <c r="D84" s="53">
        <v>142</v>
      </c>
      <c r="E84" s="54" t="s">
        <v>3</v>
      </c>
      <c r="F84" s="52">
        <f t="shared" si="2"/>
        <v>1420</v>
      </c>
    </row>
    <row r="85" spans="1:6" x14ac:dyDescent="0.25">
      <c r="A85" s="48">
        <v>81</v>
      </c>
      <c r="B85" s="63" t="s">
        <v>78</v>
      </c>
      <c r="C85" s="52">
        <v>14</v>
      </c>
      <c r="D85" s="53">
        <v>144</v>
      </c>
      <c r="E85" s="54" t="s">
        <v>3</v>
      </c>
      <c r="F85" s="52">
        <f t="shared" si="2"/>
        <v>2016</v>
      </c>
    </row>
    <row r="86" spans="1:6" x14ac:dyDescent="0.25">
      <c r="A86" s="48">
        <v>82</v>
      </c>
      <c r="B86" s="63" t="s">
        <v>80</v>
      </c>
      <c r="C86" s="52">
        <v>30</v>
      </c>
      <c r="D86" s="53">
        <v>17</v>
      </c>
      <c r="E86" s="54" t="s">
        <v>3</v>
      </c>
      <c r="F86" s="52">
        <f t="shared" si="2"/>
        <v>510</v>
      </c>
    </row>
    <row r="87" spans="1:6" x14ac:dyDescent="0.25">
      <c r="A87" s="48">
        <v>83</v>
      </c>
      <c r="B87" s="63" t="s">
        <v>82</v>
      </c>
      <c r="C87" s="52">
        <v>1</v>
      </c>
      <c r="D87" s="53">
        <v>187</v>
      </c>
      <c r="E87" s="54" t="s">
        <v>79</v>
      </c>
      <c r="F87" s="52">
        <f t="shared" si="2"/>
        <v>187</v>
      </c>
    </row>
    <row r="88" spans="1:6" x14ac:dyDescent="0.25">
      <c r="A88" s="48">
        <v>84</v>
      </c>
      <c r="B88" s="63" t="s">
        <v>83</v>
      </c>
      <c r="C88" s="52">
        <v>1</v>
      </c>
      <c r="D88" s="53">
        <v>103</v>
      </c>
      <c r="E88" s="54" t="s">
        <v>81</v>
      </c>
      <c r="F88" s="52">
        <f t="shared" si="2"/>
        <v>103</v>
      </c>
    </row>
    <row r="89" spans="1:6" ht="60" x14ac:dyDescent="0.25">
      <c r="A89" s="48">
        <v>85</v>
      </c>
      <c r="B89" s="63" t="s">
        <v>235</v>
      </c>
      <c r="C89" s="52">
        <v>50</v>
      </c>
      <c r="D89" s="53">
        <v>84</v>
      </c>
      <c r="E89" s="54" t="s">
        <v>67</v>
      </c>
      <c r="F89" s="52">
        <f t="shared" si="2"/>
        <v>4200</v>
      </c>
    </row>
    <row r="90" spans="1:6" ht="108" x14ac:dyDescent="0.25">
      <c r="A90" s="48">
        <v>86</v>
      </c>
      <c r="B90" s="63" t="s">
        <v>236</v>
      </c>
      <c r="C90" s="52">
        <v>30</v>
      </c>
      <c r="D90" s="53">
        <v>188</v>
      </c>
      <c r="E90" s="54" t="s">
        <v>67</v>
      </c>
      <c r="F90" s="52">
        <f t="shared" si="2"/>
        <v>5640</v>
      </c>
    </row>
    <row r="91" spans="1:6" x14ac:dyDescent="0.25">
      <c r="A91" s="48">
        <v>87</v>
      </c>
      <c r="B91" s="63" t="s">
        <v>84</v>
      </c>
      <c r="C91" s="52">
        <v>6</v>
      </c>
      <c r="D91" s="53">
        <v>95</v>
      </c>
      <c r="E91" s="54" t="s">
        <v>67</v>
      </c>
      <c r="F91" s="52">
        <f t="shared" si="2"/>
        <v>570</v>
      </c>
    </row>
    <row r="92" spans="1:6" x14ac:dyDescent="0.25">
      <c r="A92" s="48">
        <v>88</v>
      </c>
      <c r="B92" s="63" t="s">
        <v>85</v>
      </c>
      <c r="C92" s="52">
        <v>2</v>
      </c>
      <c r="D92" s="83">
        <v>78</v>
      </c>
      <c r="E92" s="54" t="s">
        <v>67</v>
      </c>
      <c r="F92" s="52">
        <f t="shared" si="2"/>
        <v>156</v>
      </c>
    </row>
    <row r="93" spans="1:6" ht="240" x14ac:dyDescent="0.25">
      <c r="A93" s="48">
        <v>89</v>
      </c>
      <c r="B93" s="63" t="s">
        <v>237</v>
      </c>
      <c r="C93" s="52">
        <v>9</v>
      </c>
      <c r="D93" s="83">
        <v>6153</v>
      </c>
      <c r="E93" s="54" t="s">
        <v>3</v>
      </c>
      <c r="F93" s="52">
        <f t="shared" si="2"/>
        <v>55377</v>
      </c>
    </row>
    <row r="94" spans="1:6" ht="283.5" customHeight="1" x14ac:dyDescent="0.25">
      <c r="A94" s="48">
        <v>90</v>
      </c>
      <c r="B94" s="63" t="s">
        <v>238</v>
      </c>
      <c r="C94" s="52">
        <v>1</v>
      </c>
      <c r="D94" s="53">
        <v>42400</v>
      </c>
      <c r="E94" s="54" t="s">
        <v>3</v>
      </c>
      <c r="F94" s="52">
        <f t="shared" si="2"/>
        <v>42400</v>
      </c>
    </row>
    <row r="95" spans="1:6" ht="264" x14ac:dyDescent="0.25">
      <c r="A95" s="48">
        <v>91</v>
      </c>
      <c r="B95" s="63" t="s">
        <v>239</v>
      </c>
      <c r="C95" s="52">
        <v>1</v>
      </c>
      <c r="D95" s="53">
        <v>13899</v>
      </c>
      <c r="E95" s="54" t="s">
        <v>3</v>
      </c>
      <c r="F95" s="52">
        <f t="shared" si="2"/>
        <v>13899</v>
      </c>
    </row>
    <row r="96" spans="1:6" ht="48" x14ac:dyDescent="0.25">
      <c r="A96" s="48">
        <v>92</v>
      </c>
      <c r="B96" s="63" t="s">
        <v>240</v>
      </c>
      <c r="C96" s="52">
        <v>16</v>
      </c>
      <c r="D96" s="53">
        <v>430</v>
      </c>
      <c r="E96" s="54" t="s">
        <v>3</v>
      </c>
      <c r="F96" s="52">
        <f t="shared" si="2"/>
        <v>6880</v>
      </c>
    </row>
    <row r="97" spans="1:6" ht="48" x14ac:dyDescent="0.25">
      <c r="A97" s="48">
        <v>93</v>
      </c>
      <c r="B97" s="63" t="s">
        <v>241</v>
      </c>
      <c r="C97" s="52">
        <v>6</v>
      </c>
      <c r="D97" s="53">
        <v>484</v>
      </c>
      <c r="E97" s="54" t="s">
        <v>3</v>
      </c>
      <c r="F97" s="52">
        <f t="shared" si="2"/>
        <v>2904</v>
      </c>
    </row>
    <row r="98" spans="1:6" ht="36" x14ac:dyDescent="0.25">
      <c r="A98" s="48">
        <v>94</v>
      </c>
      <c r="B98" s="63" t="s">
        <v>242</v>
      </c>
      <c r="C98" s="52">
        <v>10</v>
      </c>
      <c r="D98" s="52">
        <v>58</v>
      </c>
      <c r="E98" s="58" t="s">
        <v>3</v>
      </c>
      <c r="F98" s="52">
        <f t="shared" si="2"/>
        <v>580</v>
      </c>
    </row>
    <row r="99" spans="1:6" ht="60" x14ac:dyDescent="0.25">
      <c r="A99" s="48">
        <v>95</v>
      </c>
      <c r="B99" s="63" t="s">
        <v>243</v>
      </c>
      <c r="C99" s="52">
        <v>5</v>
      </c>
      <c r="D99" s="52">
        <v>341</v>
      </c>
      <c r="E99" s="58" t="s">
        <v>3</v>
      </c>
      <c r="F99" s="52">
        <f t="shared" si="2"/>
        <v>1705</v>
      </c>
    </row>
    <row r="100" spans="1:6" ht="24.75" customHeight="1" x14ac:dyDescent="0.25">
      <c r="A100" s="59"/>
      <c r="B100" s="4"/>
      <c r="C100" s="60"/>
      <c r="D100" s="60"/>
      <c r="E100" s="61"/>
      <c r="F100" s="127">
        <f>SUM(F4:F99)</f>
        <v>1978347.7365400007</v>
      </c>
    </row>
    <row r="101" spans="1:6" x14ac:dyDescent="0.25">
      <c r="A101" s="59"/>
      <c r="B101" s="139" t="s">
        <v>88</v>
      </c>
      <c r="C101" s="142"/>
      <c r="D101" s="62">
        <v>0.18</v>
      </c>
      <c r="E101" s="71"/>
      <c r="F101" s="128">
        <f>F100*18%</f>
        <v>356102.59257720009</v>
      </c>
    </row>
    <row r="102" spans="1:6" x14ac:dyDescent="0.25">
      <c r="A102" s="4"/>
      <c r="B102" s="139" t="s">
        <v>86</v>
      </c>
      <c r="C102" s="140"/>
      <c r="D102" s="69"/>
      <c r="E102" s="66"/>
      <c r="F102" s="128">
        <f>F100+F101</f>
        <v>2334450.3291172008</v>
      </c>
    </row>
    <row r="103" spans="1:6" x14ac:dyDescent="0.25">
      <c r="A103" s="4"/>
      <c r="B103" s="139" t="s">
        <v>30</v>
      </c>
      <c r="C103" s="140"/>
      <c r="D103" s="68">
        <v>0.01</v>
      </c>
      <c r="E103" s="70"/>
      <c r="F103" s="128">
        <f>F102*1%</f>
        <v>23344.503291172008</v>
      </c>
    </row>
    <row r="104" spans="1:6" x14ac:dyDescent="0.25">
      <c r="A104" s="4"/>
      <c r="B104" s="139" t="s">
        <v>31</v>
      </c>
      <c r="C104" s="140"/>
      <c r="D104" s="69"/>
      <c r="E104" s="70"/>
      <c r="F104" s="128">
        <f>F102+F103</f>
        <v>2357794.8324083728</v>
      </c>
    </row>
    <row r="105" spans="1:6" x14ac:dyDescent="0.25">
      <c r="A105" s="4"/>
      <c r="B105" s="139" t="s">
        <v>87</v>
      </c>
      <c r="C105" s="140"/>
      <c r="D105" s="140"/>
      <c r="E105" s="71"/>
      <c r="F105" s="128">
        <f>F102*3%</f>
        <v>70033.509873516028</v>
      </c>
    </row>
    <row r="106" spans="1:6" x14ac:dyDescent="0.25">
      <c r="A106" s="102"/>
      <c r="B106" s="139" t="s">
        <v>4</v>
      </c>
      <c r="C106" s="140"/>
      <c r="D106" s="141"/>
      <c r="E106" s="71"/>
      <c r="F106" s="128">
        <f>F104+F105</f>
        <v>2427828.3422818887</v>
      </c>
    </row>
    <row r="107" spans="1:6" x14ac:dyDescent="0.25">
      <c r="A107" s="103"/>
      <c r="B107" s="143" t="s">
        <v>32</v>
      </c>
      <c r="C107" s="143"/>
      <c r="D107" s="143"/>
      <c r="E107" s="67"/>
      <c r="F107" s="129">
        <f>ROUND(F106,0)</f>
        <v>2427828</v>
      </c>
    </row>
    <row r="108" spans="1:6" ht="15.75" x14ac:dyDescent="0.25">
      <c r="A108" s="147"/>
      <c r="B108" s="147"/>
      <c r="C108" s="147"/>
      <c r="D108" s="147"/>
      <c r="E108" s="147"/>
    </row>
    <row r="109" spans="1:6" x14ac:dyDescent="0.25">
      <c r="B109" s="137" t="s">
        <v>245</v>
      </c>
      <c r="C109" s="138"/>
      <c r="D109" s="138"/>
      <c r="E109" s="138"/>
      <c r="F109" s="138"/>
    </row>
  </sheetData>
  <mergeCells count="11">
    <mergeCell ref="B109:F109"/>
    <mergeCell ref="B104:C104"/>
    <mergeCell ref="B105:D105"/>
    <mergeCell ref="B106:D106"/>
    <mergeCell ref="A1:F1"/>
    <mergeCell ref="B101:C101"/>
    <mergeCell ref="B102:C102"/>
    <mergeCell ref="B107:D107"/>
    <mergeCell ref="A2:F2"/>
    <mergeCell ref="B103:C103"/>
    <mergeCell ref="A108:E108"/>
  </mergeCells>
  <pageMargins left="0.70866141732283472" right="0.70866141732283472" top="0.74803149606299213" bottom="0.74803149606299213" header="0.31496062992125984" footer="0.31496062992125984"/>
  <pageSetup scale="82" fitToWidth="0" fitToHeight="0" orientation="portrait" horizontalDpi="0" verticalDpi="0" r:id="rId1"/>
  <rowBreaks count="3" manualBreakCount="3">
    <brk id="18" max="6" man="1"/>
    <brk id="28" max="6" man="1"/>
    <brk id="95"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Sheet2</vt:lpstr>
      <vt:lpstr>Sheet3</vt:lpstr>
      <vt:lpstr>Sheet1!Print_Area</vt:lpstr>
      <vt:lpstr>Sheet3!Print_Area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2025-08-28T19:35:45Z</dcterms:modified>
</cp:coreProperties>
</file>