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Sheet1" sheetId="1" r:id="rId1"/>
    <sheet name="Sheet3" sheetId="3" r:id="rId2"/>
    <sheet name="Sheet2"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8" i="1" l="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K97" i="1"/>
  <c r="G97" i="1"/>
  <c r="G96" i="1"/>
  <c r="G76" i="1"/>
  <c r="K76" i="1" s="1"/>
  <c r="K74" i="1"/>
  <c r="K71" i="1"/>
  <c r="G71" i="1"/>
  <c r="G70" i="1"/>
  <c r="K68" i="1"/>
  <c r="G68" i="1"/>
  <c r="K66" i="1"/>
  <c r="G66" i="1"/>
  <c r="G65" i="1"/>
  <c r="G64" i="1"/>
  <c r="G63" i="1"/>
  <c r="G62" i="1"/>
  <c r="G61" i="1"/>
  <c r="K58" i="1"/>
  <c r="G58" i="1"/>
  <c r="G57" i="1"/>
  <c r="K55" i="1"/>
  <c r="G55" i="1"/>
  <c r="G54" i="1"/>
  <c r="G53" i="1"/>
  <c r="G52" i="1"/>
  <c r="K50" i="1"/>
  <c r="G50" i="1"/>
  <c r="K48" i="1"/>
  <c r="K47" i="1"/>
  <c r="G47" i="1"/>
  <c r="K45" i="1"/>
  <c r="G45" i="1"/>
  <c r="G44" i="1"/>
  <c r="G43" i="1"/>
  <c r="G42" i="1"/>
  <c r="K38" i="1"/>
  <c r="G38" i="1"/>
  <c r="G36" i="1"/>
  <c r="K34" i="1"/>
  <c r="K32" i="1"/>
  <c r="G32" i="1"/>
  <c r="G31" i="1"/>
  <c r="K29" i="1"/>
  <c r="G28" i="1"/>
  <c r="H26" i="1"/>
  <c r="K26" i="1" s="1"/>
  <c r="K24" i="1"/>
  <c r="G24" i="1"/>
  <c r="G23" i="1"/>
  <c r="G22" i="1"/>
  <c r="G21" i="1"/>
  <c r="G20" i="1"/>
  <c r="G19" i="1"/>
  <c r="G17" i="1"/>
  <c r="K15" i="1"/>
  <c r="G15" i="1"/>
  <c r="G14" i="1"/>
  <c r="G13" i="1"/>
  <c r="G12" i="1"/>
  <c r="G11" i="1"/>
  <c r="K9" i="1"/>
  <c r="G9" i="1"/>
  <c r="K7" i="1"/>
  <c r="K6" i="1"/>
  <c r="G5" i="1"/>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 r="F100" i="3" l="1"/>
  <c r="F101" i="3" l="1"/>
  <c r="F16" i="2"/>
  <c r="F15" i="2"/>
  <c r="F105" i="3" l="1"/>
  <c r="F3" i="2"/>
  <c r="F26" i="2" l="1"/>
  <c r="F28" i="2" s="1"/>
  <c r="F30" i="2" s="1"/>
</calcChain>
</file>

<file path=xl/sharedStrings.xml><?xml version="1.0" encoding="utf-8"?>
<sst xmlns="http://schemas.openxmlformats.org/spreadsheetml/2006/main" count="559" uniqueCount="232">
  <si>
    <t>SL.NO</t>
  </si>
  <si>
    <r>
      <rPr>
        <sz val="10"/>
        <rFont val="Calibri"/>
        <family val="1"/>
      </rPr>
      <t>Each</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</si>
  <si>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</si>
  <si>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</si>
  <si>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</si>
  <si>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</si>
  <si>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</si>
  <si>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</si>
  <si>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</si>
  <si>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</si>
  <si>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</si>
  <si>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</si>
  <si>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</si>
  <si>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</si>
  <si>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</si>
  <si>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</si>
  <si>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</si>
  <si>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</si>
  <si>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</si>
  <si>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</si>
  <si>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</si>
  <si>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</si>
  <si>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</si>
  <si>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</si>
  <si>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</si>
  <si>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</si>
  <si>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</si>
  <si>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</si>
  <si>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</si>
  <si>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</si>
  <si>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</si>
  <si>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</si>
  <si>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</si>
  <si>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</si>
  <si>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t>Sqm</t>
  </si>
  <si>
    <t>Mtr</t>
  </si>
  <si>
    <t>Nos</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</si>
  <si>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</si>
  <si>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</si>
  <si>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</si>
  <si>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</si>
  <si>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</si>
  <si>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</si>
  <si>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</si>
  <si>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</si>
  <si>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</si>
  <si>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</si>
  <si>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</si>
  <si>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</si>
  <si>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</si>
  <si>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</si>
  <si>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</si>
  <si>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</si>
  <si>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</si>
  <si>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</si>
  <si>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</si>
  <si>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r>
      <t xml:space="preserve">      </t>
    </r>
    <r>
      <rPr>
        <sz val="14"/>
        <color theme="1"/>
        <rFont val="Calibri"/>
        <family val="2"/>
        <scheme val="minor"/>
      </rPr>
      <t>CONSTRUCTION OF TOILET BLOCK ( CT/PT) MODEL NO  - G    
     TOILET SEATS -4 NOS AND URINAL- 5 NOS ,   NON SCHEDULE ITEMS</t>
    </r>
  </si>
  <si>
    <t>Add Labour.Welfare.Cess.</t>
  </si>
  <si>
    <t>Total Amount Including Labour.Welfare.Cess.</t>
  </si>
  <si>
    <t xml:space="preserve">Add Contengency@ 3 %    </t>
  </si>
  <si>
    <t xml:space="preserve">              GRAND TOTAL</t>
  </si>
  <si>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</si>
  <si>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</si>
  <si>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</si>
  <si>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</si>
  <si>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</si>
  <si>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</si>
  <si>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</si>
  <si>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</si>
  <si>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</si>
  <si>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t>G.S.T. @</t>
  </si>
  <si>
    <t>Cost Of Civil Work</t>
  </si>
  <si>
    <t>Add Contengency @3%</t>
  </si>
  <si>
    <t>sqm</t>
  </si>
  <si>
    <t>M2</t>
  </si>
  <si>
    <t xml:space="preserve">              Reference of schedule of rate :-PWD (W.B) BUILDING WORKS ,( With effect from 01.11.2017)  
  Incorporation of GST Act,2017&amp; All addenda &amp; Corrigenda of SOR,0112.2015.
  PWD Schedule of rate Building and Sanitary &amp; Plumbing w.e.f 01.11.2017</t>
  </si>
  <si>
    <t>M3</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</si>
  <si>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</si>
  <si>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</si>
  <si>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t>Rupees Eight Lakh Forty Four Thousand Two Hundred Sixty Seven Only</t>
  </si>
  <si>
    <t>Colm.</t>
  </si>
  <si>
    <t>Partition wall</t>
  </si>
  <si>
    <t>Cu.m</t>
  </si>
  <si>
    <t xml:space="preserve"> 2 x 3 x (1.20 x 1.20 ) + (0.250 x 0.250 ) /2 x 0.150 = 0.676  m3 </t>
  </si>
  <si>
    <t>M.T.</t>
  </si>
  <si>
    <t>M</t>
  </si>
  <si>
    <t>sq.m</t>
  </si>
  <si>
    <t>m2</t>
  </si>
  <si>
    <t>Qntl</t>
  </si>
  <si>
    <t>Sq.M.</t>
  </si>
  <si>
    <t>500 ML</t>
  </si>
  <si>
    <t>250 ML</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</si>
  <si>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</si>
  <si>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</si>
  <si>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</si>
  <si>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</si>
  <si>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5.10 x 0.250  =   2.55  m2                                                                 3 x 4.55 x 0.250 = 3.41 m2</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</si>
  <si>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</si>
  <si>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</si>
  <si>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57.90 + 28.00 + 36.00 +23.21 - 82.43  = 52.68 m2                                                                 </t>
    </r>
  </si>
  <si>
    <r>
      <t xml:space="preserve">Dry Destempering interial walls or ceilling including cleaning, washing, smoothening surface (b) two coats 
</t>
    </r>
    <r>
      <rPr>
        <b/>
        <sz val="9"/>
        <color theme="1"/>
        <rFont val="Calibri"/>
        <family val="2"/>
        <scheme val="minor"/>
      </rPr>
      <t>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</si>
  <si>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PWD Building Works schedule,  Page -196 , Item no- 8(b)</t>
    </r>
    <r>
      <rPr>
        <sz val="9"/>
        <color theme="1"/>
        <rFont val="Calibri"/>
        <family val="2"/>
        <scheme val="minor"/>
      </rPr>
      <t xml:space="preserve">                   </t>
    </r>
  </si>
  <si>
    <t>Qnti</t>
  </si>
  <si>
    <r>
      <t xml:space="preserve">                   </t>
    </r>
    <r>
      <rPr>
        <b/>
        <sz val="10"/>
        <color theme="1"/>
        <rFont val="Calibri"/>
        <family val="2"/>
        <scheme val="minor"/>
      </rPr>
      <t xml:space="preserve"> SANITARY AND PLUMBING WORKS</t>
    </r>
  </si>
  <si>
    <r>
      <t xml:space="preserve">Supplying fitting and fixing pedestal of approved make for wash basin ( White ) 
</t>
    </r>
    <r>
      <rPr>
        <b/>
        <sz val="9"/>
        <color theme="1"/>
        <rFont val="Calibri"/>
        <family val="2"/>
        <scheme val="minor"/>
      </rPr>
      <t>PWD S&amp;P Schedule,  P-41, It 3</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</si>
  <si>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8.696 = 2.899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</si>
  <si>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</si>
  <si>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</si>
  <si>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</si>
  <si>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</si>
  <si>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</si>
  <si>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7.908 x1.20 % = 0.0949 m3 x 35.315 c.ft =   3.351 C.ft x  225 kg = 754.00 kg =0.754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</si>
  <si>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</si>
  <si>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</si>
  <si>
    <r>
      <t xml:space="preserve">Brick work with 1st class bricks in cement mortar (1:4)
(b) superstructure  groung floor
</t>
    </r>
    <r>
      <rPr>
        <b/>
        <sz val="9"/>
        <color rgb="FF000000"/>
        <rFont val="Calibri"/>
        <family val="2"/>
        <scheme val="minor"/>
      </rPr>
      <t xml:space="preserve">PWD Building Works schedule, Page -15, Item-7.b (Rate Analysis)                                                                                                </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</si>
  <si>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</si>
  <si>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</si>
  <si>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</si>
  <si>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</si>
  <si>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</si>
  <si>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PWD Building Works schedule,P-125, It- 14(ii)</t>
    </r>
    <r>
      <rPr>
        <sz val="9"/>
        <rFont val="Calibri"/>
        <family val="2"/>
        <scheme val="minor"/>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</si>
  <si>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</si>
  <si>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</si>
  <si>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</si>
  <si>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</si>
  <si>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184.26 + 23.21 = 207.50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</si>
  <si>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</si>
  <si>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</si>
  <si>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</si>
  <si>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</si>
  <si>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</si>
  <si>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5.10 x 4.55 =  23.21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</si>
  <si>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</si>
  <si>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</si>
  <si>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t>ii) Louvered Section.</t>
  </si>
  <si>
    <t>iii) Cleat angle ( Non-annodized).</t>
  </si>
  <si>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</si>
  <si>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</si>
  <si>
    <r>
      <t xml:space="preserve">x) Ficus blakii (F. Vivicon) well branched (Bushy) of height 120cm - 135 cm in earthen pot of size 30cm.
</t>
    </r>
    <r>
      <rPr>
        <b/>
        <sz val="9"/>
        <rFont val="Calibri"/>
        <family val="2"/>
        <scheme val="minor"/>
      </rPr>
      <t>PWD Building Works schedule,  Page -261, It- 9 (x)</t>
    </r>
  </si>
  <si>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</si>
  <si>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</si>
  <si>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</si>
  <si>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</si>
  <si>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</si>
  <si>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</si>
  <si>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</si>
  <si>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</si>
  <si>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</si>
  <si>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</si>
  <si>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</si>
  <si>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</si>
  <si>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</si>
  <si>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</si>
  <si>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(P. No. - 45, Item. No. - 19(a)i, </t>
    </r>
    <r>
      <rPr>
        <b/>
        <sz val="9"/>
        <rFont val="Calibri"/>
        <family val="2"/>
        <scheme val="minor"/>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</si>
  <si>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</si>
  <si>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</si>
  <si>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</si>
  <si>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</si>
  <si>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</si>
  <si>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</si>
  <si>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</si>
  <si>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</si>
  <si>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(B) Fittings
(i) Coupler, (b) 110 mm</t>
    </r>
  </si>
  <si>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</si>
  <si>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</si>
  <si>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</si>
  <si>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</si>
  <si>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</si>
  <si>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</si>
  <si>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</si>
  <si>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</si>
  <si>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</si>
  <si>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</si>
  <si>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</si>
  <si>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</si>
  <si>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t>B) UPVC Fittings: c) Bend 87.5 degree (i) 75 mm. Dia.</t>
  </si>
  <si>
    <t>B) UPVC Fittings: d) Shoe (i) 75 mm. Dia.</t>
  </si>
  <si>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</si>
  <si>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</si>
  <si>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</si>
  <si>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</si>
  <si>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 xml:space="preserve"> 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</si>
  <si>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</si>
  <si>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</si>
  <si>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        79.69+ 18.00 +36.00 = 136.69 m2</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</si>
  <si>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1/3 X 8.696 = 2.899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</si>
  <si>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1 x 4.850 x 2.8250 x 0.325 = 4.453 m3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</si>
  <si>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</si>
  <si>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</si>
  <si>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1 x 4.85 x2.8250 = 13.70 m2
2( 4.85 + 2.825) x 0.125 = 1.209 m2
4(.30+0.25)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</si>
  <si>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</si>
  <si>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r>
      <rPr>
        <sz val="9"/>
        <rFont val="Calibri"/>
        <family val="2"/>
        <scheme val="minor"/>
      </rPr>
      <t xml:space="preserve">vol  of conc. 7.519x 1.20 % =0.090 m3 x 35.315 c.ft =  3.186 c.ft x 225 kg = 717.00 kg = 0.717 MT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</si>
  <si>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</si>
  <si>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</si>
  <si>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</si>
  <si>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</si>
  <si>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</si>
  <si>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</si>
  <si>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</si>
  <si>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scheme val="minor"/>
      </rPr>
      <t xml:space="preserve"> P-125, It- 14(ii)   
</t>
    </r>
    <r>
      <rPr>
        <sz val="9"/>
        <rFont val="Calibri"/>
        <family val="2"/>
        <scheme val="minor"/>
      </rPr>
      <t xml:space="preserve">2 x 2 .1 0 x 0.75 = 3.15 m2                                                            </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</si>
  <si>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</si>
  <si>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</si>
  <si>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136.56 + 13.70 = 150.26 M2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</si>
  <si>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r>
      <rPr>
        <sz val="9"/>
        <rFont val="Calibri"/>
        <family val="2"/>
        <scheme val="minor"/>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</si>
  <si>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</si>
  <si>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PWD Building Works schedule,  P-104  Item-13 A (i) (3rd Corrigendam Page No 91</t>
    </r>
    <r>
      <rPr>
        <sz val="9"/>
        <rFont val="Calibri"/>
        <family val="2"/>
        <scheme val="minor"/>
      </rPr>
      <t xml:space="preserve">)  
64 x 0.600 x 0.600 = 1.44 m2
                        = 1.44 m2 x 10.00kg = 14.40 kg = 0.144 qtl                                                                    </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</si>
  <si>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</si>
  <si>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</si>
  <si>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2( 4.85 + 2.8250 ) x 2.10= 36.84 m2
1x2 x 2.325 x 2.10 = 9.77 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</si>
  <si>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</si>
  <si>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</si>
  <si>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xxvi) Areca Palm 4 - 5 suckers of height 90 cm to 105 cm in earthen pots of size 25 cm.
PWD Building Works schedule, Page -261, It- 9 (xxvi)</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</si>
  <si>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</si>
  <si>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</si>
  <si>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</si>
  <si>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</si>
  <si>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</si>
  <si>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</si>
  <si>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</si>
  <si>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t xml:space="preserve">(b) (i) Chromium plated Stop Cock (Equivalent to Code No. 513(A) &amp; 513(B) &amp; Model - Tropical / Sumthing Special of ESSCO or similar                                                                                       </t>
    </r>
    <r>
      <rPr>
        <b/>
        <sz val="9"/>
        <rFont val="Calibri"/>
        <family val="2"/>
        <scheme val="minor"/>
      </rPr>
      <t>PWD S&amp;P
Schedule, Page No.-6 Item No.-7-b-i</t>
    </r>
  </si>
  <si>
    <r>
      <t>Chromium plated angular Stop Cock with wall flange (Equivalent to Code No. 5053 &amp; Model - Florentine of Jaquar or similar brand).</t>
    </r>
    <r>
      <rPr>
        <b/>
        <sz val="9"/>
        <rFont val="Calibri"/>
        <family val="2"/>
        <scheme val="minor"/>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</si>
  <si>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scheme val="minor"/>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</si>
  <si>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</si>
  <si>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Supplying and fitting fixing of gunmetal wheel valve of approved brand and make tested to 21 Kg per sq. cm. 25 mm dia(E5)
</t>
    </r>
    <r>
      <rPr>
        <b/>
        <sz val="9"/>
        <rFont val="Calibri"/>
        <family val="2"/>
        <scheme val="minor"/>
      </rPr>
      <t>PWD S&amp;P Schedule,  P-5 It-5,(vii),</t>
    </r>
  </si>
  <si>
    <r>
      <t>Supplying P.V.C. water storage tank of approved quality with closed top with lid (Black) - Multilayer
(b) 1000 litre capacity</t>
    </r>
    <r>
      <rPr>
        <b/>
        <sz val="9"/>
        <rFont val="Calibri"/>
        <family val="2"/>
        <scheme val="minor"/>
      </rPr>
      <t xml:space="preserve">
PWD S&amp;P Schedule,  page.37,item no-6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</si>
  <si>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scheme val="minor"/>
      </rPr>
      <t>Pwd volume- i, 2017)</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</si>
  <si>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</si>
  <si>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</si>
  <si>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</si>
  <si>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</si>
  <si>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t xml:space="preserve">Supplying, fitting and fixing soap holder.
(b) Fibre glass
</t>
    </r>
    <r>
      <rPr>
        <b/>
        <sz val="9"/>
        <rFont val="Calibri"/>
        <family val="2"/>
        <scheme val="minor"/>
      </rPr>
      <t>Sanitary and plumbing work schedule P-82, It-18(b)</t>
    </r>
  </si>
  <si>
    <t xml:space="preserve">       ESTIMATE  CONSTRUCTION OF COMMUNITY TOILET AT BIRBHUM MAHAVIDYALAYA (MAILE SITE) WARD-14, PLOT NO-400,JL-8,DAG NO-400,KHATIAN NO-2025,MOUZA-SURI UNDER SURI MUNICIPALITY OF WEST BENGAL (MODEL NO - G) CIVIL WORKS 
TOILET SEATS-4 NOS AND URINAL-5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</si>
</sst>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30"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8.5"/>
      <color rgb="FF000000"/>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0"/>
      <color rgb="FF000000"/>
      <name val="Calibri"/>
      <family val="2"/>
      <scheme val="minor"/>
    </font>
    <font>
      <b/>
      <sz val="11"/>
      <name val="Calibri"/>
      <family val="2"/>
      <scheme val="minor"/>
    </font>
  </fonts>
  <fills count="2">
    <fill>
      <patternFill patternType="none"/>
    </fill>
    <fill>
      <patternFill patternType="gray125"/>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1">
    <xf numFmtId="0" fontId="0" fillId="0" borderId="0"/>
  </cellStyleXfs>
  <cellXfs count="182">
    <xf numFmtId="0" fontId="0" fillId="0" borderId="0" xfId="0"/>
    <xf numFmtId="1" fontId="3" fillId="0" borderId="1"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1" fontId="3" fillId="0" borderId="12" xfId="0" applyNumberFormat="1" applyFont="1" applyFill="1" applyBorder="1" applyAlignment="1">
      <alignment horizontal="center" vertical="center" shrinkToFi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2" fontId="3" fillId="0" borderId="12" xfId="0" applyNumberFormat="1" applyFont="1" applyFill="1" applyBorder="1" applyAlignment="1">
      <alignment horizontal="center" vertical="center" shrinkToFit="1"/>
    </xf>
    <xf numFmtId="1" fontId="4" fillId="0" borderId="12" xfId="0" applyNumberFormat="1" applyFont="1" applyFill="1" applyBorder="1" applyAlignment="1">
      <alignment horizontal="center" vertical="center" shrinkToFit="1"/>
    </xf>
    <xf numFmtId="0" fontId="6" fillId="0" borderId="12" xfId="0" applyFont="1" applyFill="1" applyBorder="1" applyAlignment="1">
      <alignment horizontal="center" vertical="center" wrapText="1"/>
    </xf>
    <xf numFmtId="0" fontId="7" fillId="0" borderId="12"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4" fillId="0" borderId="6" xfId="0" applyNumberFormat="1" applyFont="1" applyFill="1" applyBorder="1" applyAlignment="1">
      <alignment horizontal="center" vertical="center" shrinkToFit="1"/>
    </xf>
    <xf numFmtId="0" fontId="6"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5"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6" fillId="0" borderId="10"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6" xfId="0" applyFont="1" applyFill="1" applyBorder="1" applyAlignment="1">
      <alignment horizontal="center" vertical="center" wrapText="1"/>
    </xf>
    <xf numFmtId="0" fontId="1" fillId="0" borderId="1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1" fontId="10" fillId="0" borderId="12" xfId="0" applyNumberFormat="1" applyFont="1" applyFill="1" applyBorder="1" applyAlignment="1">
      <alignment horizontal="center" vertical="center" shrinkToFit="1"/>
    </xf>
    <xf numFmtId="0" fontId="2" fillId="0" borderId="0" xfId="0" applyFont="1" applyFill="1" applyBorder="1" applyAlignment="1">
      <alignment horizontal="right" wrapText="1"/>
    </xf>
    <xf numFmtId="9" fontId="1" fillId="0" borderId="0" xfId="0" applyNumberFormat="1" applyFont="1" applyFill="1" applyBorder="1" applyAlignment="1">
      <alignment horizontal="left" vertical="top"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1"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9" fontId="1" fillId="0" borderId="0" xfId="0" applyNumberFormat="1" applyFont="1" applyFill="1" applyBorder="1" applyAlignment="1">
      <alignment horizontal="right" wrapText="1"/>
    </xf>
    <xf numFmtId="2" fontId="11" fillId="0" borderId="0" xfId="0" applyNumberFormat="1" applyFont="1" applyFill="1" applyBorder="1" applyAlignment="1">
      <alignment horizontal="right" shrinkToFit="1"/>
    </xf>
    <xf numFmtId="0" fontId="16" fillId="0" borderId="1" xfId="0" applyFont="1" applyBorder="1" applyAlignment="1">
      <alignment horizontal="left" vertical="top" wrapText="1"/>
    </xf>
    <xf numFmtId="0" fontId="13" fillId="0" borderId="0" xfId="0" applyFont="1" applyAlignment="1">
      <alignment horizontal="center" vertical="center"/>
    </xf>
    <xf numFmtId="0" fontId="16" fillId="0" borderId="2" xfId="0" applyFont="1" applyBorder="1" applyAlignment="1">
      <alignment horizontal="left" vertical="top" wrapText="1"/>
    </xf>
    <xf numFmtId="0" fontId="13" fillId="0" borderId="12" xfId="0" applyFont="1" applyBorder="1" applyAlignment="1">
      <alignment horizontal="left" vertical="top" wrapText="1"/>
    </xf>
    <xf numFmtId="0" fontId="16" fillId="0" borderId="6" xfId="0" applyFont="1" applyBorder="1" applyAlignment="1">
      <alignment horizontal="left" vertical="top" wrapText="1"/>
    </xf>
    <xf numFmtId="0" fontId="8" fillId="0" borderId="3"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xf>
    <xf numFmtId="0" fontId="16" fillId="0" borderId="1" xfId="0" applyFont="1" applyFill="1" applyBorder="1" applyAlignment="1">
      <alignment horizontal="left" vertical="top" wrapText="1"/>
    </xf>
    <xf numFmtId="1" fontId="18" fillId="0" borderId="1" xfId="0" applyNumberFormat="1" applyFont="1" applyFill="1" applyBorder="1" applyAlignment="1">
      <alignment horizontal="center" vertical="center" shrinkToFit="1"/>
    </xf>
    <xf numFmtId="2" fontId="18" fillId="0" borderId="1" xfId="0" applyNumberFormat="1" applyFont="1" applyFill="1" applyBorder="1" applyAlignment="1">
      <alignment horizontal="left" vertical="top" shrinkToFit="1"/>
    </xf>
    <xf numFmtId="0" fontId="19" fillId="0" borderId="1" xfId="0" applyFont="1" applyFill="1" applyBorder="1" applyAlignment="1">
      <alignment horizontal="left" vertical="top" wrapText="1"/>
    </xf>
    <xf numFmtId="0" fontId="0" fillId="0" borderId="0" xfId="0" applyFont="1" applyAlignment="1"/>
    <xf numFmtId="0" fontId="20"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1" fontId="18" fillId="0" borderId="2" xfId="0" applyNumberFormat="1" applyFont="1" applyFill="1" applyBorder="1" applyAlignment="1">
      <alignment horizontal="center" vertical="center" shrinkToFit="1"/>
    </xf>
    <xf numFmtId="0" fontId="23" fillId="0" borderId="2" xfId="0" applyFont="1" applyFill="1" applyBorder="1" applyAlignment="1">
      <alignment horizontal="left" vertical="top" wrapText="1"/>
    </xf>
    <xf numFmtId="2" fontId="18" fillId="0" borderId="2" xfId="0" applyNumberFormat="1" applyFont="1" applyFill="1" applyBorder="1" applyAlignment="1">
      <alignment horizontal="left" vertical="top" shrinkToFit="1"/>
    </xf>
    <xf numFmtId="0" fontId="19" fillId="0" borderId="2" xfId="0" applyFont="1" applyFill="1" applyBorder="1" applyAlignment="1">
      <alignment horizontal="left" vertical="top" wrapText="1"/>
    </xf>
    <xf numFmtId="1" fontId="18" fillId="0" borderId="12" xfId="0" applyNumberFormat="1" applyFont="1" applyFill="1" applyBorder="1" applyAlignment="1">
      <alignment horizontal="center" vertical="center" shrinkToFit="1"/>
    </xf>
    <xf numFmtId="0" fontId="23" fillId="0" borderId="3" xfId="0" applyFont="1" applyFill="1" applyBorder="1" applyAlignment="1">
      <alignment horizontal="left" vertical="top" wrapText="1"/>
    </xf>
    <xf numFmtId="1" fontId="18" fillId="0" borderId="3" xfId="0" applyNumberFormat="1" applyFont="1" applyFill="1" applyBorder="1" applyAlignment="1">
      <alignment horizontal="center" vertical="center" shrinkToFit="1"/>
    </xf>
    <xf numFmtId="0" fontId="23" fillId="0" borderId="4" xfId="0" applyFont="1" applyFill="1" applyBorder="1" applyAlignment="1">
      <alignment horizontal="left" vertical="top" wrapText="1"/>
    </xf>
    <xf numFmtId="0" fontId="20" fillId="0" borderId="4" xfId="0" applyFont="1" applyFill="1" applyBorder="1" applyAlignment="1">
      <alignment horizontal="left" vertical="top" wrapText="1"/>
    </xf>
    <xf numFmtId="0" fontId="19" fillId="0" borderId="4" xfId="0" applyFont="1" applyFill="1" applyBorder="1" applyAlignment="1">
      <alignment horizontal="left" vertical="top" wrapText="1"/>
    </xf>
    <xf numFmtId="2" fontId="18" fillId="0" borderId="5" xfId="0" applyNumberFormat="1" applyFont="1" applyFill="1" applyBorder="1" applyAlignment="1">
      <alignment horizontal="left" vertical="top" shrinkToFit="1"/>
    </xf>
    <xf numFmtId="1" fontId="18" fillId="0" borderId="6" xfId="0" applyNumberFormat="1" applyFont="1" applyFill="1" applyBorder="1" applyAlignment="1">
      <alignment horizontal="center" vertical="center" shrinkToFit="1"/>
    </xf>
    <xf numFmtId="0" fontId="20" fillId="0" borderId="6" xfId="0" applyFont="1" applyFill="1" applyBorder="1" applyAlignment="1">
      <alignment horizontal="left" vertical="top" wrapText="1"/>
    </xf>
    <xf numFmtId="2" fontId="18" fillId="0" borderId="6" xfId="0" applyNumberFormat="1" applyFont="1" applyFill="1" applyBorder="1" applyAlignment="1">
      <alignment horizontal="left" vertical="top" shrinkToFit="1"/>
    </xf>
    <xf numFmtId="0" fontId="19" fillId="0" borderId="6" xfId="0" applyFont="1" applyFill="1" applyBorder="1" applyAlignment="1">
      <alignment horizontal="left" vertical="top" wrapText="1"/>
    </xf>
    <xf numFmtId="0" fontId="26"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0"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2" fontId="18" fillId="0" borderId="1" xfId="0" applyNumberFormat="1" applyFont="1" applyFill="1" applyBorder="1" applyAlignment="1">
      <alignment horizontal="center" vertical="center" shrinkToFit="1"/>
    </xf>
    <xf numFmtId="164" fontId="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2" fontId="22" fillId="0" borderId="1" xfId="0" applyNumberFormat="1" applyFont="1" applyFill="1" applyBorder="1" applyAlignment="1">
      <alignment horizontal="center" vertical="center" shrinkToFit="1"/>
    </xf>
    <xf numFmtId="2" fontId="0" fillId="0" borderId="1" xfId="0" applyNumberFormat="1"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164" fontId="18" fillId="0" borderId="2"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shrinkToFit="1"/>
    </xf>
    <xf numFmtId="0" fontId="20" fillId="0" borderId="4"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20" fillId="0" borderId="6" xfId="0" applyFont="1" applyFill="1" applyBorder="1" applyAlignment="1">
      <alignment horizontal="center" vertical="center" wrapText="1"/>
    </xf>
    <xf numFmtId="2" fontId="18" fillId="0" borderId="6"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2" fontId="25" fillId="0" borderId="1"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0" xfId="0" applyFont="1"/>
    <xf numFmtId="0" fontId="0" fillId="0" borderId="1" xfId="0" applyFont="1" applyBorder="1" applyAlignment="1">
      <alignment horizontal="left" vertical="top" wrapText="1"/>
    </xf>
    <xf numFmtId="0" fontId="0" fillId="0" borderId="11" xfId="0" applyFont="1" applyFill="1" applyBorder="1" applyAlignment="1">
      <alignment horizontal="left" vertical="top" wrapText="1"/>
    </xf>
    <xf numFmtId="0" fontId="0" fillId="0" borderId="19" xfId="0" applyFont="1" applyBorder="1"/>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1" fontId="18" fillId="0" borderId="12" xfId="0" applyNumberFormat="1" applyFont="1" applyBorder="1" applyAlignment="1">
      <alignment horizontal="center" vertical="center" shrinkToFit="1"/>
    </xf>
    <xf numFmtId="164" fontId="18" fillId="0" borderId="6" xfId="0" applyNumberFormat="1" applyFont="1" applyFill="1" applyBorder="1" applyAlignment="1">
      <alignment horizontal="center" vertical="center" shrinkToFit="1"/>
    </xf>
    <xf numFmtId="0" fontId="18" fillId="0" borderId="1" xfId="0" applyNumberFormat="1" applyFont="1" applyBorder="1" applyAlignment="1">
      <alignment horizontal="center" vertical="center" shrinkToFit="1"/>
    </xf>
    <xf numFmtId="0" fontId="19" fillId="0" borderId="6" xfId="0" applyNumberFormat="1" applyFont="1" applyBorder="1" applyAlignment="1">
      <alignment horizontal="center" vertical="center" wrapText="1"/>
    </xf>
    <xf numFmtId="0" fontId="20" fillId="0" borderId="1" xfId="0" applyFont="1" applyBorder="1" applyAlignment="1">
      <alignment horizontal="left" vertical="top" wrapText="1"/>
    </xf>
    <xf numFmtId="2" fontId="18" fillId="0" borderId="1" xfId="0" applyNumberFormat="1" applyFont="1" applyBorder="1" applyAlignment="1">
      <alignment horizontal="center" vertical="center" shrinkToFit="1"/>
    </xf>
    <xf numFmtId="0" fontId="19" fillId="0" borderId="1" xfId="0" applyFont="1" applyBorder="1" applyAlignment="1">
      <alignment horizontal="center" vertical="center" wrapText="1"/>
    </xf>
    <xf numFmtId="0" fontId="20" fillId="0" borderId="29" xfId="0" applyFont="1" applyBorder="1" applyAlignment="1">
      <alignment horizontal="left" vertical="top" wrapText="1"/>
    </xf>
    <xf numFmtId="0" fontId="20" fillId="0" borderId="6" xfId="0" applyFont="1" applyBorder="1" applyAlignment="1">
      <alignment horizontal="left" vertical="top" wrapText="1"/>
    </xf>
    <xf numFmtId="0" fontId="19" fillId="0" borderId="6" xfId="0" applyFont="1" applyBorder="1" applyAlignment="1">
      <alignment horizontal="center" vertical="center" wrapText="1"/>
    </xf>
    <xf numFmtId="0" fontId="23" fillId="0" borderId="1" xfId="0" applyFont="1" applyBorder="1" applyAlignment="1">
      <alignment horizontal="left" vertical="top" wrapText="1"/>
    </xf>
    <xf numFmtId="0" fontId="23" fillId="0" borderId="2" xfId="0" applyFont="1" applyBorder="1" applyAlignment="1">
      <alignment horizontal="left" vertical="top" wrapText="1"/>
    </xf>
    <xf numFmtId="164" fontId="18" fillId="0" borderId="2" xfId="0" applyNumberFormat="1" applyFont="1" applyFill="1" applyBorder="1" applyAlignment="1">
      <alignment horizontal="center" vertical="center" shrinkToFit="1"/>
    </xf>
    <xf numFmtId="2" fontId="18" fillId="0" borderId="2" xfId="0" applyNumberFormat="1" applyFont="1" applyBorder="1" applyAlignment="1">
      <alignment horizontal="center" vertical="center" shrinkToFit="1"/>
    </xf>
    <xf numFmtId="0" fontId="19" fillId="0" borderId="2" xfId="0" applyFont="1" applyBorder="1" applyAlignment="1">
      <alignment horizontal="center" vertical="center" wrapText="1"/>
    </xf>
    <xf numFmtId="0" fontId="20" fillId="0" borderId="4" xfId="0" applyFont="1" applyBorder="1" applyAlignment="1">
      <alignment horizontal="left" vertical="top" wrapText="1"/>
    </xf>
    <xf numFmtId="164" fontId="18" fillId="0" borderId="4" xfId="0" applyNumberFormat="1" applyFont="1" applyFill="1" applyBorder="1" applyAlignment="1">
      <alignment horizontal="center" vertical="center" shrinkToFit="1"/>
    </xf>
    <xf numFmtId="2" fontId="18" fillId="0" borderId="4" xfId="0" applyNumberFormat="1" applyFont="1" applyBorder="1" applyAlignment="1">
      <alignment horizontal="center" vertical="center" shrinkToFit="1"/>
    </xf>
    <xf numFmtId="0" fontId="19" fillId="0" borderId="4" xfId="0" applyFont="1" applyBorder="1" applyAlignment="1">
      <alignment horizontal="center" vertical="center" wrapText="1"/>
    </xf>
    <xf numFmtId="2" fontId="18" fillId="0" borderId="6" xfId="0" applyNumberFormat="1" applyFont="1" applyBorder="1" applyAlignment="1">
      <alignment horizontal="center" vertical="center" shrinkToFit="1"/>
    </xf>
    <xf numFmtId="0" fontId="20" fillId="0" borderId="2" xfId="0" applyFont="1" applyBorder="1" applyAlignment="1">
      <alignment horizontal="left" vertical="top" wrapText="1"/>
    </xf>
    <xf numFmtId="0" fontId="20" fillId="0" borderId="12" xfId="0" applyFont="1" applyBorder="1" applyAlignment="1">
      <alignment horizontal="left" vertical="top" wrapText="1"/>
    </xf>
    <xf numFmtId="1" fontId="18" fillId="0" borderId="11" xfId="0" applyNumberFormat="1" applyFont="1" applyFill="1" applyBorder="1" applyAlignment="1">
      <alignment horizontal="left" vertical="top" shrinkToFit="1"/>
    </xf>
    <xf numFmtId="0" fontId="18" fillId="0" borderId="1" xfId="0" applyNumberFormat="1" applyFont="1" applyBorder="1" applyAlignment="1">
      <alignment horizontal="left" vertical="top" shrinkToFit="1"/>
    </xf>
    <xf numFmtId="2" fontId="18" fillId="0" borderId="1" xfId="0" applyNumberFormat="1" applyFont="1" applyBorder="1" applyAlignment="1">
      <alignment horizontal="left" vertical="top" shrinkToFit="1"/>
    </xf>
    <xf numFmtId="0" fontId="19" fillId="0" borderId="1" xfId="0" applyFont="1" applyBorder="1" applyAlignment="1">
      <alignment horizontal="left" vertical="top" wrapText="1"/>
    </xf>
    <xf numFmtId="9" fontId="18" fillId="0" borderId="1" xfId="0" applyNumberFormat="1" applyFont="1" applyBorder="1" applyAlignment="1">
      <alignment horizontal="left" vertical="top" shrinkToFit="1"/>
    </xf>
    <xf numFmtId="2" fontId="18" fillId="0" borderId="7" xfId="0" applyNumberFormat="1" applyFont="1" applyBorder="1" applyAlignment="1">
      <alignment horizontal="right" shrinkToFit="1"/>
    </xf>
    <xf numFmtId="2" fontId="18" fillId="0" borderId="17" xfId="0" applyNumberFormat="1" applyFont="1" applyBorder="1" applyAlignment="1">
      <alignment horizontal="center" vertical="center" shrinkToFit="1"/>
    </xf>
    <xf numFmtId="9" fontId="18" fillId="0" borderId="10" xfId="0" applyNumberFormat="1" applyFont="1" applyBorder="1" applyAlignment="1">
      <alignment horizontal="left" vertical="center" shrinkToFit="1"/>
    </xf>
    <xf numFmtId="9" fontId="18" fillId="0" borderId="12" xfId="0" applyNumberFormat="1" applyFont="1" applyBorder="1" applyAlignment="1">
      <alignment horizontal="left" vertical="top" shrinkToFit="1"/>
    </xf>
    <xf numFmtId="2" fontId="18" fillId="0" borderId="9" xfId="0" applyNumberFormat="1" applyFont="1" applyBorder="1" applyAlignment="1">
      <alignment horizontal="right" shrinkToFit="1"/>
    </xf>
    <xf numFmtId="9" fontId="18" fillId="0" borderId="22" xfId="0" applyNumberFormat="1" applyFont="1" applyBorder="1" applyAlignment="1">
      <alignment horizontal="left" vertical="center" shrinkToFit="1"/>
    </xf>
    <xf numFmtId="2" fontId="28" fillId="0" borderId="7" xfId="0" applyNumberFormat="1" applyFont="1" applyBorder="1" applyAlignment="1">
      <alignment horizontal="right" shrinkToFit="1"/>
    </xf>
    <xf numFmtId="2" fontId="28" fillId="0" borderId="17" xfId="0" applyNumberFormat="1" applyFont="1" applyBorder="1" applyAlignment="1">
      <alignment horizontal="center" vertical="center" shrinkToFit="1"/>
    </xf>
    <xf numFmtId="0" fontId="19" fillId="0" borderId="7" xfId="0" applyFont="1" applyBorder="1" applyAlignment="1">
      <alignment horizontal="center" vertical="center" wrapText="1"/>
    </xf>
    <xf numFmtId="2" fontId="18" fillId="0" borderId="30" xfId="0" applyNumberFormat="1" applyFont="1" applyFill="1" applyBorder="1" applyAlignment="1">
      <alignment horizontal="center" vertical="center" shrinkToFit="1"/>
    </xf>
    <xf numFmtId="2" fontId="18" fillId="0" borderId="12" xfId="0" applyNumberFormat="1" applyFont="1" applyFill="1" applyBorder="1" applyAlignment="1">
      <alignment horizontal="center" vertical="center" shrinkToFit="1"/>
    </xf>
    <xf numFmtId="164" fontId="18" fillId="0" borderId="12" xfId="0" applyNumberFormat="1" applyFont="1" applyFill="1" applyBorder="1" applyAlignment="1">
      <alignment horizontal="center" vertical="center" shrinkToFit="1"/>
    </xf>
    <xf numFmtId="2" fontId="18" fillId="0" borderId="12" xfId="0" applyNumberFormat="1" applyFont="1" applyBorder="1" applyAlignment="1">
      <alignment horizontal="center" vertical="center" shrinkToFit="1"/>
    </xf>
    <xf numFmtId="0" fontId="19" fillId="0" borderId="12" xfId="0" applyFont="1" applyBorder="1" applyAlignment="1">
      <alignment horizontal="center" vertical="center" wrapText="1"/>
    </xf>
    <xf numFmtId="2" fontId="28" fillId="0" borderId="6" xfId="0" applyNumberFormat="1" applyFont="1" applyBorder="1" applyAlignment="1">
      <alignment horizontal="center" vertical="center" shrinkToFit="1"/>
    </xf>
    <xf numFmtId="164" fontId="18" fillId="0" borderId="31" xfId="0" applyNumberFormat="1" applyFont="1" applyFill="1" applyBorder="1" applyAlignment="1">
      <alignment horizontal="center" vertical="center" shrinkToFit="1"/>
    </xf>
    <xf numFmtId="0" fontId="19" fillId="0" borderId="32" xfId="0" applyFont="1" applyBorder="1" applyAlignment="1">
      <alignment horizontal="center" vertical="center" wrapText="1"/>
    </xf>
    <xf numFmtId="0" fontId="8"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0" fillId="0" borderId="39" xfId="0" applyFont="1" applyBorder="1" applyAlignment="1"/>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9" fillId="0" borderId="12" xfId="0" applyFont="1" applyBorder="1" applyAlignment="1">
      <alignment horizontal="left" vertical="center" wrapText="1"/>
    </xf>
    <xf numFmtId="0" fontId="8" fillId="0" borderId="0" xfId="0" applyFont="1" applyAlignment="1">
      <alignment horizontal="center" vertical="center"/>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29" fillId="0" borderId="7" xfId="0" applyFont="1" applyBorder="1" applyAlignment="1">
      <alignment horizontal="left" vertical="center" wrapText="1"/>
    </xf>
    <xf numFmtId="0" fontId="26" fillId="0" borderId="9" xfId="0" applyFont="1" applyBorder="1" applyAlignment="1">
      <alignment horizontal="left" vertical="center" wrapText="1"/>
    </xf>
    <xf numFmtId="0" fontId="26" fillId="0" borderId="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7" xfId="0" applyFont="1" applyBorder="1" applyAlignment="1">
      <alignment horizontal="left" vertical="center" wrapText="1"/>
    </xf>
    <xf numFmtId="0" fontId="19" fillId="0" borderId="9" xfId="0" applyFont="1" applyBorder="1" applyAlignment="1">
      <alignment horizontal="left" vertical="center" wrapText="1"/>
    </xf>
    <xf numFmtId="0" fontId="19" fillId="0" borderId="8"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0" fillId="0" borderId="13" xfId="0" applyFill="1" applyBorder="1" applyAlignment="1">
      <alignment horizontal="left" vertical="top" wrapText="1"/>
    </xf>
    <xf numFmtId="0" fontId="9" fillId="0" borderId="0" xfId="0" applyFont="1"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workbookViewId="0">
      <selection sqref="A1:K1"/>
    </sheetView>
  </sheetViews>
  <sheetFormatPr defaultColWidth="9.140625" defaultRowHeight="15" x14ac:dyDescent="0.25"/>
  <cols>
    <col min="1" max="1" width="6.28515625" style="5" customWidth="1"/>
    <col min="2" max="2" width="46.5703125" style="4" customWidth="1"/>
    <col min="3" max="3" width="4.5703125" style="4" bestFit="1" customWidth="1"/>
    <col min="4" max="4" width="6.28515625" style="4" bestFit="1" customWidth="1"/>
    <col min="5" max="5" width="6.85546875" style="4" bestFit="1" customWidth="1"/>
    <col min="6" max="6" width="6.42578125" style="4" customWidth="1"/>
    <col min="7" max="7" width="7.5703125" style="4" bestFit="1" customWidth="1"/>
    <col min="8" max="8" width="7.85546875" style="4" bestFit="1" customWidth="1"/>
    <col min="9" max="9" width="8.42578125" style="4" customWidth="1"/>
    <col min="10" max="10" width="0.140625" style="4" customWidth="1"/>
    <col min="11" max="11" width="9.42578125" style="4" hidden="1" customWidth="1"/>
    <col min="12" max="16384" width="9.140625" style="4"/>
  </cols>
  <sheetData>
    <row r="1" spans="1:13" ht="59.25" customHeight="1" x14ac:dyDescent="0.25">
      <c r="A1" s="156" t="s">
        <v>231</v>
      </c>
      <c r="B1" s="157"/>
      <c r="C1" s="157"/>
      <c r="D1" s="157"/>
      <c r="E1" s="157"/>
      <c r="F1" s="157"/>
      <c r="G1" s="157"/>
      <c r="H1" s="157"/>
      <c r="I1" s="157"/>
      <c r="J1" s="157"/>
      <c r="K1" s="158"/>
      <c r="L1" s="155"/>
    </row>
    <row r="2" spans="1:13" ht="55.5" customHeight="1" thickBot="1" x14ac:dyDescent="0.3">
      <c r="A2" s="159" t="s">
        <v>75</v>
      </c>
      <c r="B2" s="160"/>
      <c r="C2" s="160"/>
      <c r="D2" s="160"/>
      <c r="E2" s="160"/>
      <c r="F2" s="160"/>
      <c r="G2" s="160"/>
      <c r="H2" s="160"/>
      <c r="I2" s="160"/>
      <c r="J2" s="160"/>
      <c r="K2" s="161"/>
      <c r="L2" s="155"/>
    </row>
    <row r="3" spans="1:13" ht="51" x14ac:dyDescent="0.25">
      <c r="A3" s="153" t="s">
        <v>0</v>
      </c>
      <c r="B3" s="154" t="s">
        <v>43</v>
      </c>
      <c r="C3" s="154" t="s">
        <v>50</v>
      </c>
      <c r="D3" s="154" t="s">
        <v>51</v>
      </c>
      <c r="E3" s="154" t="s">
        <v>52</v>
      </c>
      <c r="F3" s="154" t="s">
        <v>53</v>
      </c>
      <c r="G3" s="154" t="s">
        <v>54</v>
      </c>
      <c r="H3" s="154" t="s">
        <v>55</v>
      </c>
      <c r="I3" s="154" t="s">
        <v>46</v>
      </c>
      <c r="J3" s="154" t="s">
        <v>46</v>
      </c>
      <c r="K3" s="154" t="s">
        <v>47</v>
      </c>
      <c r="L3" s="57"/>
      <c r="M3" s="56"/>
    </row>
    <row r="4" spans="1:13" ht="108" x14ac:dyDescent="0.25">
      <c r="A4" s="59">
        <v>1</v>
      </c>
      <c r="B4" s="58" t="s">
        <v>92</v>
      </c>
      <c r="C4" s="82"/>
      <c r="D4" s="82"/>
      <c r="E4" s="82"/>
      <c r="F4" s="82"/>
      <c r="G4" s="82"/>
      <c r="H4" s="83"/>
      <c r="I4" s="84"/>
      <c r="J4" s="61"/>
      <c r="K4" s="60"/>
      <c r="L4" s="62"/>
    </row>
    <row r="5" spans="1:13" x14ac:dyDescent="0.25">
      <c r="A5" s="59"/>
      <c r="B5" s="58" t="s">
        <v>80</v>
      </c>
      <c r="C5" s="82">
        <v>6</v>
      </c>
      <c r="D5" s="85">
        <v>1.2</v>
      </c>
      <c r="E5" s="85">
        <v>1.2</v>
      </c>
      <c r="F5" s="85">
        <v>1</v>
      </c>
      <c r="G5" s="85">
        <f>C5*D5*E5</f>
        <v>8.6399999999999988</v>
      </c>
      <c r="H5" s="83"/>
      <c r="I5" s="84"/>
      <c r="J5" s="61"/>
      <c r="K5" s="60"/>
      <c r="L5" s="62"/>
    </row>
    <row r="6" spans="1:13" ht="51" x14ac:dyDescent="0.25">
      <c r="A6" s="59"/>
      <c r="B6" s="58" t="s">
        <v>81</v>
      </c>
      <c r="C6" s="82">
        <v>1</v>
      </c>
      <c r="D6" s="85">
        <v>1</v>
      </c>
      <c r="E6" s="85">
        <v>0.375</v>
      </c>
      <c r="F6" s="85">
        <v>0.15</v>
      </c>
      <c r="G6" s="82">
        <v>5.6000000000000001E-2</v>
      </c>
      <c r="H6" s="83">
        <v>8.6959999999999997</v>
      </c>
      <c r="I6" s="84" t="s">
        <v>33</v>
      </c>
      <c r="J6" s="61" t="s">
        <v>82</v>
      </c>
      <c r="K6" s="60" t="e">
        <f>H6*I6</f>
        <v>#VALUE!</v>
      </c>
      <c r="L6" s="62"/>
    </row>
    <row r="7" spans="1:13" ht="96" x14ac:dyDescent="0.25">
      <c r="A7" s="59">
        <v>2</v>
      </c>
      <c r="B7" s="63" t="s">
        <v>105</v>
      </c>
      <c r="C7" s="86"/>
      <c r="D7" s="86"/>
      <c r="E7" s="86"/>
      <c r="F7" s="86"/>
      <c r="G7" s="86"/>
      <c r="H7" s="83">
        <v>2.899</v>
      </c>
      <c r="I7" s="84" t="s">
        <v>33</v>
      </c>
      <c r="J7" s="61" t="s">
        <v>33</v>
      </c>
      <c r="K7" s="60" t="e">
        <f>H7*I7</f>
        <v>#VALUE!</v>
      </c>
      <c r="L7" s="62"/>
    </row>
    <row r="8" spans="1:13" ht="72" x14ac:dyDescent="0.25">
      <c r="A8" s="59">
        <v>3</v>
      </c>
      <c r="B8" s="63" t="s">
        <v>106</v>
      </c>
      <c r="C8" s="86"/>
      <c r="D8" s="86"/>
      <c r="E8" s="86"/>
      <c r="F8" s="86"/>
      <c r="G8" s="86"/>
      <c r="H8" s="83"/>
      <c r="I8" s="84"/>
      <c r="J8" s="61"/>
      <c r="K8" s="60"/>
      <c r="L8" s="62"/>
    </row>
    <row r="9" spans="1:13" ht="16.5" customHeight="1" x14ac:dyDescent="0.25">
      <c r="A9" s="59"/>
      <c r="B9" s="63"/>
      <c r="C9" s="82">
        <v>1</v>
      </c>
      <c r="D9" s="85">
        <v>5.0999999999999996</v>
      </c>
      <c r="E9" s="85">
        <v>4.55</v>
      </c>
      <c r="F9" s="85">
        <v>0.32500000000000001</v>
      </c>
      <c r="G9" s="85">
        <f>C9*D9*E9*F9</f>
        <v>7.5416249999999998</v>
      </c>
      <c r="H9" s="83">
        <v>7.524</v>
      </c>
      <c r="I9" s="84" t="s">
        <v>33</v>
      </c>
      <c r="J9" s="61" t="s">
        <v>82</v>
      </c>
      <c r="K9" s="60" t="e">
        <f>H9*I9</f>
        <v>#VALUE!</v>
      </c>
      <c r="L9" s="62"/>
    </row>
    <row r="10" spans="1:13" ht="48" x14ac:dyDescent="0.25">
      <c r="A10" s="59">
        <v>4</v>
      </c>
      <c r="B10" s="58" t="s">
        <v>93</v>
      </c>
      <c r="C10" s="82"/>
      <c r="D10" s="82"/>
      <c r="E10" s="82"/>
      <c r="F10" s="82"/>
      <c r="G10" s="82"/>
      <c r="H10" s="84"/>
      <c r="I10" s="84"/>
      <c r="J10" s="61"/>
      <c r="K10" s="60"/>
      <c r="L10" s="62"/>
    </row>
    <row r="11" spans="1:13" x14ac:dyDescent="0.25">
      <c r="A11" s="59"/>
      <c r="B11" s="58"/>
      <c r="C11" s="82">
        <v>6</v>
      </c>
      <c r="D11" s="85">
        <v>1.2</v>
      </c>
      <c r="E11" s="85">
        <v>1.2</v>
      </c>
      <c r="F11" s="85"/>
      <c r="G11" s="85">
        <f>C11*D11*E11</f>
        <v>8.6399999999999988</v>
      </c>
      <c r="H11" s="83"/>
      <c r="I11" s="84"/>
      <c r="J11" s="61"/>
      <c r="K11" s="60"/>
      <c r="L11" s="62"/>
    </row>
    <row r="12" spans="1:13" x14ac:dyDescent="0.25">
      <c r="A12" s="59"/>
      <c r="B12" s="58"/>
      <c r="C12" s="82">
        <v>2</v>
      </c>
      <c r="D12" s="85">
        <v>2.5</v>
      </c>
      <c r="E12" s="85">
        <v>0.375</v>
      </c>
      <c r="F12" s="85"/>
      <c r="G12" s="82">
        <f>C12*D12*E12</f>
        <v>1.875</v>
      </c>
      <c r="H12" s="83"/>
      <c r="I12" s="84"/>
      <c r="J12" s="61"/>
      <c r="K12" s="60"/>
      <c r="L12" s="62"/>
    </row>
    <row r="13" spans="1:13" x14ac:dyDescent="0.25">
      <c r="A13" s="59"/>
      <c r="B13" s="58"/>
      <c r="C13" s="82">
        <v>1</v>
      </c>
      <c r="D13" s="85">
        <v>1</v>
      </c>
      <c r="E13" s="85">
        <v>0.375</v>
      </c>
      <c r="F13" s="85"/>
      <c r="G13" s="82">
        <f>C13*D13*E13</f>
        <v>0.375</v>
      </c>
      <c r="H13" s="84"/>
      <c r="I13" s="84"/>
      <c r="J13" s="61"/>
      <c r="K13" s="60"/>
      <c r="L13" s="62"/>
    </row>
    <row r="14" spans="1:13" x14ac:dyDescent="0.25">
      <c r="A14" s="59"/>
      <c r="B14" s="58"/>
      <c r="C14" s="82">
        <v>2</v>
      </c>
      <c r="D14" s="85">
        <v>1.5</v>
      </c>
      <c r="E14" s="85">
        <v>1</v>
      </c>
      <c r="F14" s="85"/>
      <c r="G14" s="85">
        <f>C14*D14*E14</f>
        <v>3</v>
      </c>
      <c r="H14" s="83"/>
      <c r="I14" s="84"/>
      <c r="J14" s="61"/>
      <c r="K14" s="60"/>
      <c r="L14" s="62"/>
    </row>
    <row r="15" spans="1:13" ht="38.25" x14ac:dyDescent="0.25">
      <c r="A15" s="59"/>
      <c r="B15" s="58"/>
      <c r="C15" s="82">
        <v>1</v>
      </c>
      <c r="D15" s="85">
        <v>5.0999999999999996</v>
      </c>
      <c r="E15" s="85">
        <v>4.55</v>
      </c>
      <c r="F15" s="85"/>
      <c r="G15" s="82">
        <f>C15*D15*E15</f>
        <v>23.204999999999998</v>
      </c>
      <c r="H15" s="83">
        <v>37.1</v>
      </c>
      <c r="I15" s="84" t="s">
        <v>34</v>
      </c>
      <c r="J15" s="61" t="s">
        <v>34</v>
      </c>
      <c r="K15" s="60" t="e">
        <f>H15*I15</f>
        <v>#VALUE!</v>
      </c>
      <c r="L15" s="62"/>
    </row>
    <row r="16" spans="1:13" ht="72" x14ac:dyDescent="0.25">
      <c r="A16" s="59">
        <v>5</v>
      </c>
      <c r="B16" s="63" t="s">
        <v>107</v>
      </c>
      <c r="C16" s="86"/>
      <c r="D16" s="86"/>
      <c r="E16" s="86"/>
      <c r="F16" s="86"/>
      <c r="G16" s="86"/>
      <c r="H16" s="84"/>
      <c r="I16" s="84"/>
      <c r="J16" s="61"/>
      <c r="K16" s="60"/>
      <c r="L16" s="62"/>
    </row>
    <row r="17" spans="1:12" x14ac:dyDescent="0.25">
      <c r="A17" s="59"/>
      <c r="B17" s="63"/>
      <c r="C17" s="82">
        <v>6</v>
      </c>
      <c r="D17" s="85">
        <v>1.2</v>
      </c>
      <c r="E17" s="85">
        <v>1.2</v>
      </c>
      <c r="F17" s="85">
        <v>0.15</v>
      </c>
      <c r="G17" s="82">
        <f>C17*D17*E17*F17</f>
        <v>1.2959999999999998</v>
      </c>
      <c r="H17" s="83"/>
      <c r="I17" s="84"/>
      <c r="J17" s="61"/>
      <c r="K17" s="60"/>
      <c r="L17" s="62"/>
    </row>
    <row r="18" spans="1:12" x14ac:dyDescent="0.25">
      <c r="A18" s="59"/>
      <c r="B18" s="63" t="s">
        <v>83</v>
      </c>
      <c r="C18" s="82"/>
      <c r="D18" s="85"/>
      <c r="E18" s="85"/>
      <c r="F18" s="85"/>
      <c r="G18" s="82">
        <v>0.67600000000000005</v>
      </c>
      <c r="H18" s="83"/>
      <c r="I18" s="84"/>
      <c r="J18" s="61"/>
      <c r="K18" s="60"/>
      <c r="L18" s="62"/>
    </row>
    <row r="19" spans="1:12" x14ac:dyDescent="0.25">
      <c r="A19" s="59"/>
      <c r="B19" s="63"/>
      <c r="C19" s="82">
        <v>6</v>
      </c>
      <c r="D19" s="85">
        <v>0.25</v>
      </c>
      <c r="E19" s="85">
        <v>0.25</v>
      </c>
      <c r="F19" s="85">
        <v>3.9</v>
      </c>
      <c r="G19" s="85">
        <f t="shared" ref="G19:G24" si="0">C19*D19*E19*F19</f>
        <v>1.4624999999999999</v>
      </c>
      <c r="H19" s="83"/>
      <c r="I19" s="84"/>
      <c r="J19" s="61"/>
      <c r="K19" s="60"/>
      <c r="L19" s="62"/>
    </row>
    <row r="20" spans="1:12" x14ac:dyDescent="0.25">
      <c r="A20" s="59"/>
      <c r="B20" s="63"/>
      <c r="C20" s="82">
        <v>4</v>
      </c>
      <c r="D20" s="85">
        <v>2.5249999999999999</v>
      </c>
      <c r="E20" s="85">
        <v>0.25</v>
      </c>
      <c r="F20" s="85">
        <v>0.25</v>
      </c>
      <c r="G20" s="85">
        <f t="shared" si="0"/>
        <v>0.63124999999999998</v>
      </c>
      <c r="H20" s="83"/>
      <c r="I20" s="84"/>
      <c r="J20" s="61"/>
      <c r="K20" s="60"/>
      <c r="L20" s="62"/>
    </row>
    <row r="21" spans="1:12" x14ac:dyDescent="0.25">
      <c r="A21" s="59"/>
      <c r="B21" s="63"/>
      <c r="C21" s="82">
        <v>3</v>
      </c>
      <c r="D21" s="85">
        <v>3</v>
      </c>
      <c r="E21" s="85">
        <v>0.25</v>
      </c>
      <c r="F21" s="85">
        <v>0.25</v>
      </c>
      <c r="G21" s="85">
        <f t="shared" si="0"/>
        <v>0.5625</v>
      </c>
      <c r="H21" s="83"/>
      <c r="I21" s="84"/>
      <c r="J21" s="61"/>
      <c r="K21" s="60"/>
      <c r="L21" s="62"/>
    </row>
    <row r="22" spans="1:12" x14ac:dyDescent="0.25">
      <c r="A22" s="59"/>
      <c r="B22" s="63"/>
      <c r="C22" s="82">
        <v>4</v>
      </c>
      <c r="D22" s="85">
        <v>2.5249999999999999</v>
      </c>
      <c r="E22" s="85">
        <v>0.25</v>
      </c>
      <c r="F22" s="85">
        <v>0.15</v>
      </c>
      <c r="G22" s="85">
        <f t="shared" si="0"/>
        <v>0.37874999999999998</v>
      </c>
      <c r="H22" s="83"/>
      <c r="I22" s="84"/>
      <c r="J22" s="61"/>
      <c r="K22" s="60"/>
      <c r="L22" s="62"/>
    </row>
    <row r="23" spans="1:12" x14ac:dyDescent="0.25">
      <c r="A23" s="59"/>
      <c r="B23" s="63"/>
      <c r="C23" s="82">
        <v>3</v>
      </c>
      <c r="D23" s="85">
        <v>3</v>
      </c>
      <c r="E23" s="85">
        <v>0.25</v>
      </c>
      <c r="F23" s="85">
        <v>0.15</v>
      </c>
      <c r="G23" s="85">
        <f t="shared" si="0"/>
        <v>0.33749999999999997</v>
      </c>
      <c r="H23" s="83"/>
      <c r="I23" s="84"/>
      <c r="J23" s="61"/>
      <c r="K23" s="60"/>
      <c r="L23" s="62"/>
    </row>
    <row r="24" spans="1:12" ht="51" x14ac:dyDescent="0.25">
      <c r="A24" s="59"/>
      <c r="B24" s="63"/>
      <c r="C24" s="82">
        <v>1</v>
      </c>
      <c r="D24" s="85">
        <v>5.0999999999999996</v>
      </c>
      <c r="E24" s="85">
        <v>4.55</v>
      </c>
      <c r="F24" s="85">
        <v>0.125</v>
      </c>
      <c r="G24" s="85">
        <f t="shared" si="0"/>
        <v>2.9006249999999998</v>
      </c>
      <c r="H24" s="83">
        <v>8.2449999999999992</v>
      </c>
      <c r="I24" s="84" t="s">
        <v>33</v>
      </c>
      <c r="J24" s="61" t="s">
        <v>82</v>
      </c>
      <c r="K24" s="60" t="e">
        <f>H24*I24</f>
        <v>#VALUE!</v>
      </c>
      <c r="L24" s="62"/>
    </row>
    <row r="25" spans="1:12" ht="72" x14ac:dyDescent="0.25">
      <c r="A25" s="59">
        <v>6</v>
      </c>
      <c r="B25" s="58" t="s">
        <v>97</v>
      </c>
      <c r="C25" s="82"/>
      <c r="D25" s="82"/>
      <c r="E25" s="82"/>
      <c r="F25" s="82"/>
      <c r="G25" s="82"/>
      <c r="H25" s="83"/>
      <c r="I25" s="87"/>
      <c r="J25" s="61"/>
      <c r="K25" s="60"/>
      <c r="L25" s="62"/>
    </row>
    <row r="26" spans="1:12" ht="51" x14ac:dyDescent="0.25">
      <c r="A26" s="59"/>
      <c r="B26" s="58"/>
      <c r="C26" s="82">
        <v>1</v>
      </c>
      <c r="D26" s="85"/>
      <c r="E26" s="85"/>
      <c r="F26" s="85">
        <v>37.1</v>
      </c>
      <c r="G26" s="85">
        <v>0.1</v>
      </c>
      <c r="H26" s="83">
        <f>C26*F26*G26</f>
        <v>3.7100000000000004</v>
      </c>
      <c r="I26" s="84" t="s">
        <v>33</v>
      </c>
      <c r="J26" s="61" t="s">
        <v>82</v>
      </c>
      <c r="K26" s="60" t="e">
        <f>H26*I26</f>
        <v>#VALUE!</v>
      </c>
      <c r="L26" s="62"/>
    </row>
    <row r="27" spans="1:12" ht="204" x14ac:dyDescent="0.25">
      <c r="A27" s="59">
        <v>7</v>
      </c>
      <c r="B27" s="58" t="s">
        <v>96</v>
      </c>
      <c r="C27" s="82"/>
      <c r="D27" s="82"/>
      <c r="E27" s="82"/>
      <c r="F27" s="82"/>
      <c r="G27" s="82"/>
      <c r="H27" s="84"/>
      <c r="I27" s="84"/>
      <c r="J27" s="61"/>
      <c r="K27" s="60"/>
      <c r="L27" s="62"/>
    </row>
    <row r="28" spans="1:12" x14ac:dyDescent="0.25">
      <c r="A28" s="59"/>
      <c r="B28" s="58"/>
      <c r="C28" s="82">
        <v>2</v>
      </c>
      <c r="D28" s="85">
        <v>5.0999999999999996</v>
      </c>
      <c r="E28" s="85">
        <v>0.25</v>
      </c>
      <c r="F28" s="85"/>
      <c r="G28" s="85">
        <f>C28*D28*E28</f>
        <v>2.5499999999999998</v>
      </c>
      <c r="H28" s="83"/>
      <c r="I28" s="84"/>
      <c r="J28" s="61"/>
      <c r="K28" s="60"/>
      <c r="L28" s="62"/>
    </row>
    <row r="29" spans="1:12" ht="38.25" x14ac:dyDescent="0.25">
      <c r="A29" s="59"/>
      <c r="B29" s="58"/>
      <c r="C29" s="82">
        <v>3</v>
      </c>
      <c r="D29" s="85">
        <v>4.55</v>
      </c>
      <c r="E29" s="85">
        <v>0.25</v>
      </c>
      <c r="F29" s="85"/>
      <c r="G29" s="88">
        <v>3.4129999999999998</v>
      </c>
      <c r="H29" s="83">
        <v>5.9630000000000001</v>
      </c>
      <c r="I29" s="84" t="s">
        <v>34</v>
      </c>
      <c r="J29" s="61" t="s">
        <v>34</v>
      </c>
      <c r="K29" s="60" t="e">
        <f>H29*I29</f>
        <v>#VALUE!</v>
      </c>
      <c r="L29" s="62"/>
    </row>
    <row r="30" spans="1:12" ht="48" x14ac:dyDescent="0.25">
      <c r="A30" s="59">
        <v>8</v>
      </c>
      <c r="B30" s="58" t="s">
        <v>95</v>
      </c>
      <c r="C30" s="82"/>
      <c r="D30" s="82"/>
      <c r="E30" s="82"/>
      <c r="F30" s="82"/>
      <c r="G30" s="82"/>
      <c r="H30" s="84"/>
      <c r="I30" s="84"/>
      <c r="J30" s="61"/>
      <c r="K30" s="60"/>
      <c r="L30" s="62"/>
    </row>
    <row r="31" spans="1:12" x14ac:dyDescent="0.25">
      <c r="A31" s="59"/>
      <c r="B31" s="58"/>
      <c r="C31" s="82">
        <v>5</v>
      </c>
      <c r="D31" s="85">
        <v>1.2</v>
      </c>
      <c r="E31" s="85">
        <v>3</v>
      </c>
      <c r="F31" s="85"/>
      <c r="G31" s="88">
        <f>C31*D31*E31</f>
        <v>18</v>
      </c>
      <c r="H31" s="83"/>
      <c r="I31" s="84"/>
      <c r="J31" s="61"/>
      <c r="K31" s="60"/>
      <c r="L31" s="62"/>
    </row>
    <row r="32" spans="1:12" ht="16.5" customHeight="1" x14ac:dyDescent="0.25">
      <c r="A32" s="59"/>
      <c r="B32" s="58"/>
      <c r="C32" s="82">
        <v>3</v>
      </c>
      <c r="D32" s="85">
        <v>1</v>
      </c>
      <c r="E32" s="85">
        <v>3</v>
      </c>
      <c r="F32" s="85"/>
      <c r="G32" s="88">
        <f>C32*D32*E32</f>
        <v>9</v>
      </c>
      <c r="H32" s="83">
        <v>27</v>
      </c>
      <c r="I32" s="84" t="s">
        <v>34</v>
      </c>
      <c r="J32" s="61" t="s">
        <v>34</v>
      </c>
      <c r="K32" s="60" t="e">
        <f>H32*I32</f>
        <v>#VALUE!</v>
      </c>
      <c r="L32" s="62"/>
    </row>
    <row r="33" spans="1:12" ht="48" x14ac:dyDescent="0.25">
      <c r="A33" s="59">
        <v>9</v>
      </c>
      <c r="B33" s="58" t="s">
        <v>94</v>
      </c>
      <c r="C33" s="82"/>
      <c r="D33" s="82"/>
      <c r="E33" s="82"/>
      <c r="F33" s="82"/>
      <c r="G33" s="82"/>
      <c r="H33" s="84"/>
      <c r="I33" s="84"/>
      <c r="J33" s="61"/>
      <c r="K33" s="60"/>
      <c r="L33" s="62"/>
    </row>
    <row r="34" spans="1:12" ht="38.25" x14ac:dyDescent="0.25">
      <c r="A34" s="59"/>
      <c r="B34" s="58"/>
      <c r="C34" s="82">
        <v>1</v>
      </c>
      <c r="D34" s="85">
        <v>5.0999999999999996</v>
      </c>
      <c r="E34" s="85">
        <v>4.55</v>
      </c>
      <c r="F34" s="85"/>
      <c r="G34" s="88">
        <v>23.204999999999998</v>
      </c>
      <c r="H34" s="83">
        <v>23.21</v>
      </c>
      <c r="I34" s="84" t="s">
        <v>34</v>
      </c>
      <c r="J34" s="61" t="s">
        <v>34</v>
      </c>
      <c r="K34" s="60" t="e">
        <f>H34*I34</f>
        <v>#VALUE!</v>
      </c>
      <c r="L34" s="62"/>
    </row>
    <row r="35" spans="1:12" ht="132" x14ac:dyDescent="0.25">
      <c r="A35" s="59">
        <v>10</v>
      </c>
      <c r="B35" s="63" t="s">
        <v>108</v>
      </c>
      <c r="C35" s="86"/>
      <c r="D35" s="86"/>
      <c r="E35" s="86"/>
      <c r="F35" s="86"/>
      <c r="G35" s="86"/>
      <c r="H35" s="84"/>
      <c r="I35" s="84"/>
      <c r="J35" s="61"/>
      <c r="K35" s="60"/>
      <c r="L35" s="62"/>
    </row>
    <row r="36" spans="1:12" x14ac:dyDescent="0.25">
      <c r="A36" s="59"/>
      <c r="B36" s="63"/>
      <c r="C36" s="82">
        <v>4</v>
      </c>
      <c r="D36" s="85">
        <v>5.0999999999999996</v>
      </c>
      <c r="E36" s="85">
        <v>0.25</v>
      </c>
      <c r="F36" s="85"/>
      <c r="G36" s="85">
        <f>C36*D36*E36</f>
        <v>5.0999999999999996</v>
      </c>
      <c r="H36" s="84"/>
      <c r="I36" s="84"/>
      <c r="J36" s="61"/>
      <c r="K36" s="60"/>
      <c r="L36" s="62"/>
    </row>
    <row r="37" spans="1:12" x14ac:dyDescent="0.25">
      <c r="A37" s="59"/>
      <c r="B37" s="63"/>
      <c r="C37" s="82">
        <v>6</v>
      </c>
      <c r="D37" s="85">
        <v>4.55</v>
      </c>
      <c r="E37" s="85">
        <v>0.25</v>
      </c>
      <c r="F37" s="85"/>
      <c r="G37" s="85">
        <v>6.8250000000000002</v>
      </c>
      <c r="H37" s="83"/>
      <c r="I37" s="84"/>
      <c r="J37" s="61"/>
      <c r="K37" s="60"/>
      <c r="L37" s="62"/>
    </row>
    <row r="38" spans="1:12" ht="38.25" x14ac:dyDescent="0.25">
      <c r="A38" s="59"/>
      <c r="B38" s="63"/>
      <c r="C38" s="82">
        <v>24</v>
      </c>
      <c r="D38" s="85">
        <v>1.2</v>
      </c>
      <c r="E38" s="85">
        <v>0.15</v>
      </c>
      <c r="F38" s="85"/>
      <c r="G38" s="85">
        <f>C38*D38*E38</f>
        <v>4.3199999999999994</v>
      </c>
      <c r="H38" s="83">
        <v>16.25</v>
      </c>
      <c r="I38" s="84" t="s">
        <v>34</v>
      </c>
      <c r="J38" s="61" t="s">
        <v>34</v>
      </c>
      <c r="K38" s="60" t="e">
        <f>H38*I38</f>
        <v>#VALUE!</v>
      </c>
      <c r="L38" s="62"/>
    </row>
    <row r="39" spans="1:12" ht="144" x14ac:dyDescent="0.25">
      <c r="A39" s="59">
        <v>11</v>
      </c>
      <c r="B39" s="63" t="s">
        <v>109</v>
      </c>
      <c r="C39" s="86"/>
      <c r="D39" s="86"/>
      <c r="E39" s="86"/>
      <c r="F39" s="86"/>
      <c r="G39" s="86"/>
      <c r="H39" s="84"/>
      <c r="I39" s="84"/>
      <c r="J39" s="61"/>
      <c r="K39" s="60"/>
      <c r="L39" s="62"/>
    </row>
    <row r="40" spans="1:12" x14ac:dyDescent="0.25">
      <c r="A40" s="59"/>
      <c r="B40" s="63"/>
      <c r="C40" s="82">
        <v>1</v>
      </c>
      <c r="D40" s="85">
        <v>5.0999999999999996</v>
      </c>
      <c r="E40" s="85">
        <v>4.55</v>
      </c>
      <c r="F40" s="85"/>
      <c r="G40" s="85">
        <v>23.204999999999998</v>
      </c>
      <c r="H40" s="83"/>
      <c r="I40" s="84"/>
      <c r="J40" s="61"/>
      <c r="K40" s="60"/>
      <c r="L40" s="62"/>
    </row>
    <row r="41" spans="1:12" x14ac:dyDescent="0.25">
      <c r="A41" s="59"/>
      <c r="B41" s="63"/>
      <c r="C41" s="82">
        <v>2</v>
      </c>
      <c r="D41" s="85">
        <v>5.0999999999999996</v>
      </c>
      <c r="E41" s="85">
        <v>0.125</v>
      </c>
      <c r="F41" s="85"/>
      <c r="G41" s="85">
        <v>1.2749999999999999</v>
      </c>
      <c r="H41" s="83"/>
      <c r="I41" s="84"/>
      <c r="J41" s="61"/>
      <c r="K41" s="60"/>
      <c r="L41" s="62"/>
    </row>
    <row r="42" spans="1:12" x14ac:dyDescent="0.25">
      <c r="A42" s="59"/>
      <c r="B42" s="63"/>
      <c r="C42" s="82">
        <v>2</v>
      </c>
      <c r="D42" s="85">
        <v>4.55</v>
      </c>
      <c r="E42" s="85">
        <v>0.125</v>
      </c>
      <c r="F42" s="85"/>
      <c r="G42" s="85">
        <f t="shared" ref="G42:G45" si="1">C42*D42*E42</f>
        <v>1.1375</v>
      </c>
      <c r="H42" s="84"/>
      <c r="I42" s="84"/>
      <c r="J42" s="61"/>
      <c r="K42" s="60"/>
      <c r="L42" s="62"/>
    </row>
    <row r="43" spans="1:12" x14ac:dyDescent="0.25">
      <c r="A43" s="59"/>
      <c r="B43" s="63"/>
      <c r="C43" s="82">
        <v>6</v>
      </c>
      <c r="D43" s="85">
        <v>0.55000000000000004</v>
      </c>
      <c r="E43" s="85">
        <v>3</v>
      </c>
      <c r="F43" s="85"/>
      <c r="G43" s="85">
        <f t="shared" si="1"/>
        <v>9.9</v>
      </c>
      <c r="H43" s="83"/>
      <c r="I43" s="84"/>
      <c r="J43" s="61"/>
      <c r="K43" s="60"/>
      <c r="L43" s="62"/>
    </row>
    <row r="44" spans="1:12" x14ac:dyDescent="0.25">
      <c r="A44" s="59"/>
      <c r="B44" s="63"/>
      <c r="C44" s="82">
        <v>4</v>
      </c>
      <c r="D44" s="85">
        <v>7.7</v>
      </c>
      <c r="E44" s="85">
        <v>0.125</v>
      </c>
      <c r="F44" s="85"/>
      <c r="G44" s="85">
        <f t="shared" si="1"/>
        <v>3.85</v>
      </c>
      <c r="H44" s="83"/>
      <c r="I44" s="84"/>
      <c r="J44" s="61"/>
      <c r="K44" s="60"/>
      <c r="L44" s="62"/>
    </row>
    <row r="45" spans="1:12" ht="38.25" x14ac:dyDescent="0.25">
      <c r="A45" s="59"/>
      <c r="B45" s="63"/>
      <c r="C45" s="82">
        <v>6</v>
      </c>
      <c r="D45" s="85">
        <v>4.55</v>
      </c>
      <c r="E45" s="85">
        <v>0.125</v>
      </c>
      <c r="F45" s="85"/>
      <c r="G45" s="85">
        <f t="shared" si="1"/>
        <v>3.4124999999999996</v>
      </c>
      <c r="H45" s="83">
        <v>42.78</v>
      </c>
      <c r="I45" s="84" t="s">
        <v>34</v>
      </c>
      <c r="J45" s="61" t="s">
        <v>34</v>
      </c>
      <c r="K45" s="60" t="e">
        <f>H45*I45</f>
        <v>#VALUE!</v>
      </c>
      <c r="L45" s="62"/>
    </row>
    <row r="46" spans="1:12" ht="156" x14ac:dyDescent="0.25">
      <c r="A46" s="59">
        <v>12</v>
      </c>
      <c r="B46" s="63" t="s">
        <v>110</v>
      </c>
      <c r="C46" s="86"/>
      <c r="D46" s="86"/>
      <c r="E46" s="86"/>
      <c r="F46" s="86"/>
      <c r="G46" s="89"/>
      <c r="H46" s="84"/>
      <c r="I46" s="84"/>
      <c r="J46" s="61"/>
      <c r="K46" s="60"/>
      <c r="L46" s="62"/>
    </row>
    <row r="47" spans="1:12" ht="38.25" x14ac:dyDescent="0.25">
      <c r="A47" s="59"/>
      <c r="B47" s="63"/>
      <c r="C47" s="82">
        <v>1</v>
      </c>
      <c r="D47" s="85">
        <v>5.0999999999999996</v>
      </c>
      <c r="E47" s="85">
        <v>4.55</v>
      </c>
      <c r="F47" s="85"/>
      <c r="G47" s="85">
        <f>C47*D47*E47</f>
        <v>23.204999999999998</v>
      </c>
      <c r="H47" s="90">
        <v>23.204999999999998</v>
      </c>
      <c r="I47" s="84" t="s">
        <v>34</v>
      </c>
      <c r="J47" s="61" t="s">
        <v>34</v>
      </c>
      <c r="K47" s="60" t="e">
        <f>H47*I47</f>
        <v>#VALUE!</v>
      </c>
      <c r="L47" s="62"/>
    </row>
    <row r="48" spans="1:12" ht="168" x14ac:dyDescent="0.25">
      <c r="A48" s="59">
        <v>13</v>
      </c>
      <c r="B48" s="63" t="s">
        <v>111</v>
      </c>
      <c r="C48" s="86"/>
      <c r="D48" s="86"/>
      <c r="E48" s="86"/>
      <c r="F48" s="86"/>
      <c r="G48" s="86"/>
      <c r="H48" s="83">
        <v>0.754</v>
      </c>
      <c r="I48" s="87" t="s">
        <v>35</v>
      </c>
      <c r="J48" s="61" t="s">
        <v>84</v>
      </c>
      <c r="K48" s="60" t="e">
        <f>H48*I48</f>
        <v>#VALUE!</v>
      </c>
      <c r="L48" s="62"/>
    </row>
    <row r="49" spans="1:12" ht="132" x14ac:dyDescent="0.25">
      <c r="A49" s="59">
        <v>14</v>
      </c>
      <c r="B49" s="63" t="s">
        <v>112</v>
      </c>
      <c r="C49" s="86"/>
      <c r="D49" s="86"/>
      <c r="E49" s="86"/>
      <c r="F49" s="86"/>
      <c r="G49" s="86"/>
      <c r="H49" s="84"/>
      <c r="I49" s="84"/>
      <c r="J49" s="61"/>
      <c r="K49" s="60"/>
      <c r="L49" s="62"/>
    </row>
    <row r="50" spans="1:12" ht="38.25" x14ac:dyDescent="0.25">
      <c r="A50" s="59"/>
      <c r="B50" s="63"/>
      <c r="C50" s="82">
        <v>2</v>
      </c>
      <c r="D50" s="85">
        <v>2.1</v>
      </c>
      <c r="E50" s="85">
        <v>1</v>
      </c>
      <c r="F50" s="85"/>
      <c r="G50" s="85">
        <f>C50*D50*E50</f>
        <v>4.2</v>
      </c>
      <c r="H50" s="83">
        <v>4.2</v>
      </c>
      <c r="I50" s="84" t="s">
        <v>34</v>
      </c>
      <c r="J50" s="61" t="s">
        <v>34</v>
      </c>
      <c r="K50" s="60" t="e">
        <f>H50*I50</f>
        <v>#VALUE!</v>
      </c>
      <c r="L50" s="62"/>
    </row>
    <row r="51" spans="1:12" ht="48" x14ac:dyDescent="0.25">
      <c r="A51" s="59">
        <v>15</v>
      </c>
      <c r="B51" s="64" t="s">
        <v>113</v>
      </c>
      <c r="C51" s="91"/>
      <c r="D51" s="91"/>
      <c r="E51" s="91"/>
      <c r="F51" s="91"/>
      <c r="G51" s="91"/>
      <c r="H51" s="83"/>
      <c r="I51" s="84"/>
      <c r="J51" s="61"/>
      <c r="K51" s="60"/>
      <c r="L51" s="62"/>
    </row>
    <row r="52" spans="1:12" x14ac:dyDescent="0.25">
      <c r="A52" s="65"/>
      <c r="B52" s="66"/>
      <c r="C52" s="82">
        <v>2</v>
      </c>
      <c r="D52" s="85">
        <v>5.0999999999999996</v>
      </c>
      <c r="E52" s="85">
        <v>0.25</v>
      </c>
      <c r="F52" s="85">
        <v>0.6</v>
      </c>
      <c r="G52" s="85">
        <f>C52*D52*E52*F52</f>
        <v>1.5299999999999998</v>
      </c>
      <c r="H52" s="83"/>
      <c r="I52" s="84"/>
      <c r="J52" s="61"/>
      <c r="K52" s="60"/>
      <c r="L52" s="62"/>
    </row>
    <row r="53" spans="1:12" x14ac:dyDescent="0.25">
      <c r="A53" s="65"/>
      <c r="B53" s="66"/>
      <c r="C53" s="82">
        <v>3</v>
      </c>
      <c r="D53" s="85">
        <v>4.55</v>
      </c>
      <c r="E53" s="85">
        <v>0.25</v>
      </c>
      <c r="F53" s="85">
        <v>0.6</v>
      </c>
      <c r="G53" s="85">
        <f>C53*D53*E53*F53</f>
        <v>2.0474999999999999</v>
      </c>
      <c r="H53" s="83"/>
      <c r="I53" s="84"/>
      <c r="J53" s="61"/>
      <c r="K53" s="60"/>
      <c r="L53" s="62"/>
    </row>
    <row r="54" spans="1:12" x14ac:dyDescent="0.25">
      <c r="A54" s="65"/>
      <c r="B54" s="66"/>
      <c r="C54" s="82">
        <v>2</v>
      </c>
      <c r="D54" s="85">
        <v>2.5</v>
      </c>
      <c r="E54" s="85">
        <v>0.25</v>
      </c>
      <c r="F54" s="85">
        <v>0.6</v>
      </c>
      <c r="G54" s="85">
        <f>C54*D54*E54*F54</f>
        <v>0.75</v>
      </c>
      <c r="H54" s="83"/>
      <c r="I54" s="84"/>
      <c r="J54" s="61"/>
      <c r="K54" s="60"/>
      <c r="L54" s="62"/>
    </row>
    <row r="55" spans="1:12" ht="51" x14ac:dyDescent="0.25">
      <c r="A55" s="65"/>
      <c r="B55" s="66"/>
      <c r="C55" s="82">
        <v>2</v>
      </c>
      <c r="D55" s="85">
        <v>1</v>
      </c>
      <c r="E55" s="85">
        <v>0.5</v>
      </c>
      <c r="F55" s="85">
        <v>0.3</v>
      </c>
      <c r="G55" s="85">
        <f>C55*D55*E55*F55</f>
        <v>0.3</v>
      </c>
      <c r="H55" s="83">
        <v>4.6280000000000001</v>
      </c>
      <c r="I55" s="84" t="s">
        <v>33</v>
      </c>
      <c r="J55" s="61" t="s">
        <v>82</v>
      </c>
      <c r="K55" s="60" t="e">
        <f>H55*I55</f>
        <v>#VALUE!</v>
      </c>
      <c r="L55" s="62"/>
    </row>
    <row r="56" spans="1:12" ht="48" x14ac:dyDescent="0.25">
      <c r="A56" s="65">
        <v>16</v>
      </c>
      <c r="B56" s="66" t="s">
        <v>114</v>
      </c>
      <c r="C56" s="92"/>
      <c r="D56" s="92"/>
      <c r="E56" s="92"/>
      <c r="F56" s="92"/>
      <c r="G56" s="93"/>
      <c r="H56" s="94"/>
      <c r="I56" s="94"/>
      <c r="J56" s="68"/>
      <c r="K56" s="67"/>
      <c r="L56" s="62"/>
    </row>
    <row r="57" spans="1:12" x14ac:dyDescent="0.25">
      <c r="A57" s="69"/>
      <c r="B57" s="70"/>
      <c r="C57" s="82">
        <v>2</v>
      </c>
      <c r="D57" s="85">
        <v>5.0999999999999996</v>
      </c>
      <c r="E57" s="85">
        <v>0.25</v>
      </c>
      <c r="F57" s="85">
        <v>3</v>
      </c>
      <c r="G57" s="85">
        <f>C57*D57*E57*F57</f>
        <v>7.6499999999999995</v>
      </c>
      <c r="H57" s="83"/>
      <c r="I57" s="84"/>
      <c r="J57" s="61"/>
      <c r="K57" s="60"/>
      <c r="L57" s="62"/>
    </row>
    <row r="58" spans="1:12" ht="51" x14ac:dyDescent="0.25">
      <c r="A58" s="71"/>
      <c r="B58" s="72"/>
      <c r="C58" s="82">
        <v>3</v>
      </c>
      <c r="D58" s="85">
        <v>4.55</v>
      </c>
      <c r="E58" s="85">
        <v>0.25</v>
      </c>
      <c r="F58" s="85">
        <v>3</v>
      </c>
      <c r="G58" s="85">
        <f>C58*D58*E58*F58</f>
        <v>10.237499999999999</v>
      </c>
      <c r="H58" s="83">
        <v>17.888000000000002</v>
      </c>
      <c r="I58" s="84" t="s">
        <v>33</v>
      </c>
      <c r="J58" s="61" t="s">
        <v>82</v>
      </c>
      <c r="K58" s="60" t="e">
        <f>H58*I58</f>
        <v>#VALUE!</v>
      </c>
      <c r="L58" s="62"/>
    </row>
    <row r="59" spans="1:12" ht="38.25" x14ac:dyDescent="0.25">
      <c r="A59" s="71">
        <v>17</v>
      </c>
      <c r="B59" s="73" t="s">
        <v>115</v>
      </c>
      <c r="C59" s="95"/>
      <c r="D59" s="95"/>
      <c r="E59" s="95"/>
      <c r="F59" s="95"/>
      <c r="G59" s="95"/>
      <c r="H59" s="96">
        <v>23.21</v>
      </c>
      <c r="I59" s="96" t="s">
        <v>34</v>
      </c>
      <c r="J59" s="74" t="s">
        <v>34</v>
      </c>
      <c r="K59" s="75">
        <v>542.05999999999995</v>
      </c>
      <c r="L59" s="62"/>
    </row>
    <row r="60" spans="1:12" ht="108" x14ac:dyDescent="0.25">
      <c r="A60" s="76">
        <v>18</v>
      </c>
      <c r="B60" s="77" t="s">
        <v>116</v>
      </c>
      <c r="C60" s="97"/>
      <c r="D60" s="97"/>
      <c r="E60" s="97"/>
      <c r="F60" s="97"/>
      <c r="G60" s="97"/>
      <c r="H60" s="98"/>
      <c r="I60" s="98"/>
      <c r="J60" s="79"/>
      <c r="K60" s="78"/>
      <c r="L60" s="62"/>
    </row>
    <row r="61" spans="1:12" x14ac:dyDescent="0.25">
      <c r="A61" s="76"/>
      <c r="B61" s="77"/>
      <c r="C61" s="82">
        <v>2</v>
      </c>
      <c r="D61" s="85">
        <v>5.0999999999999996</v>
      </c>
      <c r="E61" s="85">
        <v>3.75</v>
      </c>
      <c r="F61" s="85"/>
      <c r="G61" s="88">
        <f t="shared" ref="G61:G66" si="2">C61*D61*E61</f>
        <v>38.25</v>
      </c>
      <c r="H61" s="98"/>
      <c r="I61" s="98"/>
      <c r="J61" s="79"/>
      <c r="K61" s="78"/>
      <c r="L61" s="62"/>
    </row>
    <row r="62" spans="1:12" x14ac:dyDescent="0.25">
      <c r="A62" s="76"/>
      <c r="B62" s="77"/>
      <c r="C62" s="82">
        <v>2</v>
      </c>
      <c r="D62" s="85">
        <v>4.55</v>
      </c>
      <c r="E62" s="85">
        <v>3.75</v>
      </c>
      <c r="F62" s="85"/>
      <c r="G62" s="85">
        <f t="shared" si="2"/>
        <v>34.125</v>
      </c>
      <c r="H62" s="98"/>
      <c r="I62" s="98"/>
      <c r="J62" s="79"/>
      <c r="K62" s="78"/>
      <c r="L62" s="62"/>
    </row>
    <row r="63" spans="1:12" x14ac:dyDescent="0.25">
      <c r="A63" s="76"/>
      <c r="B63" s="77"/>
      <c r="C63" s="82">
        <v>2</v>
      </c>
      <c r="D63" s="85">
        <v>4.55</v>
      </c>
      <c r="E63" s="85">
        <v>3</v>
      </c>
      <c r="F63" s="85"/>
      <c r="G63" s="85">
        <f t="shared" si="2"/>
        <v>27.299999999999997</v>
      </c>
      <c r="H63" s="84"/>
      <c r="I63" s="84"/>
      <c r="J63" s="61"/>
      <c r="K63" s="60"/>
      <c r="L63" s="62"/>
    </row>
    <row r="64" spans="1:12" x14ac:dyDescent="0.25">
      <c r="A64" s="76"/>
      <c r="B64" s="77"/>
      <c r="C64" s="82">
        <v>2</v>
      </c>
      <c r="D64" s="85">
        <v>5.0999999999999996</v>
      </c>
      <c r="E64" s="85">
        <v>3</v>
      </c>
      <c r="F64" s="85"/>
      <c r="G64" s="85">
        <f t="shared" si="2"/>
        <v>30.599999999999998</v>
      </c>
      <c r="H64" s="83"/>
      <c r="I64" s="84"/>
      <c r="J64" s="61"/>
      <c r="K64" s="60"/>
      <c r="L64" s="62"/>
    </row>
    <row r="65" spans="1:12" x14ac:dyDescent="0.25">
      <c r="A65" s="76"/>
      <c r="B65" s="77"/>
      <c r="C65" s="82">
        <v>6</v>
      </c>
      <c r="D65" s="85">
        <v>1</v>
      </c>
      <c r="E65" s="85">
        <v>3</v>
      </c>
      <c r="F65" s="85"/>
      <c r="G65" s="85">
        <f t="shared" si="2"/>
        <v>18</v>
      </c>
      <c r="H65" s="83"/>
      <c r="I65" s="84"/>
      <c r="J65" s="61"/>
      <c r="K65" s="60"/>
      <c r="L65" s="62"/>
    </row>
    <row r="66" spans="1:12" ht="38.25" x14ac:dyDescent="0.25">
      <c r="A66" s="76"/>
      <c r="B66" s="77"/>
      <c r="C66" s="82">
        <v>10</v>
      </c>
      <c r="D66" s="85">
        <v>1.2</v>
      </c>
      <c r="E66" s="85">
        <v>3</v>
      </c>
      <c r="F66" s="85"/>
      <c r="G66" s="85">
        <f t="shared" si="2"/>
        <v>36</v>
      </c>
      <c r="H66" s="83">
        <v>184.28</v>
      </c>
      <c r="I66" s="84" t="s">
        <v>34</v>
      </c>
      <c r="J66" s="61" t="s">
        <v>34</v>
      </c>
      <c r="K66" s="60" t="e">
        <f>H66*I66</f>
        <v>#VALUE!</v>
      </c>
      <c r="L66" s="62"/>
    </row>
    <row r="67" spans="1:12" ht="120" x14ac:dyDescent="0.25">
      <c r="A67" s="59">
        <v>19</v>
      </c>
      <c r="B67" s="63" t="s">
        <v>117</v>
      </c>
      <c r="C67" s="86"/>
      <c r="D67" s="86"/>
      <c r="E67" s="86"/>
      <c r="F67" s="86"/>
      <c r="G67" s="89"/>
      <c r="H67" s="84"/>
      <c r="I67" s="84"/>
      <c r="J67" s="61"/>
      <c r="K67" s="60"/>
      <c r="L67" s="62"/>
    </row>
    <row r="68" spans="1:12" ht="38.25" x14ac:dyDescent="0.25">
      <c r="A68" s="59"/>
      <c r="B68" s="63"/>
      <c r="C68" s="82">
        <v>1</v>
      </c>
      <c r="D68" s="85">
        <v>5.0999999999999996</v>
      </c>
      <c r="E68" s="85">
        <v>4.55</v>
      </c>
      <c r="F68" s="85"/>
      <c r="G68" s="85">
        <f>C68*D68*E68</f>
        <v>23.204999999999998</v>
      </c>
      <c r="H68" s="83">
        <v>23.21</v>
      </c>
      <c r="I68" s="84" t="s">
        <v>34</v>
      </c>
      <c r="J68" s="61" t="s">
        <v>34</v>
      </c>
      <c r="K68" s="60" t="e">
        <f>H68*I68</f>
        <v>#VALUE!</v>
      </c>
      <c r="L68" s="62"/>
    </row>
    <row r="69" spans="1:12" ht="48" x14ac:dyDescent="0.25">
      <c r="A69" s="59">
        <v>20</v>
      </c>
      <c r="B69" s="63" t="s">
        <v>118</v>
      </c>
      <c r="C69" s="86"/>
      <c r="D69" s="86"/>
      <c r="E69" s="86"/>
      <c r="F69" s="86"/>
      <c r="G69" s="86"/>
      <c r="H69" s="84"/>
      <c r="I69" s="84"/>
      <c r="J69" s="61"/>
      <c r="K69" s="60"/>
      <c r="L69" s="62"/>
    </row>
    <row r="70" spans="1:12" x14ac:dyDescent="0.25">
      <c r="A70" s="59"/>
      <c r="B70" s="63"/>
      <c r="C70" s="82">
        <v>2</v>
      </c>
      <c r="D70" s="85">
        <v>5.0999999999999996</v>
      </c>
      <c r="E70" s="85">
        <v>0.75</v>
      </c>
      <c r="F70" s="85"/>
      <c r="G70" s="85">
        <f>C70*D70*E70</f>
        <v>7.6499999999999995</v>
      </c>
      <c r="H70" s="83"/>
      <c r="I70" s="84"/>
      <c r="J70" s="61"/>
      <c r="K70" s="60"/>
      <c r="L70" s="62"/>
    </row>
    <row r="71" spans="1:12" ht="38.25" x14ac:dyDescent="0.25">
      <c r="A71" s="59"/>
      <c r="B71" s="63"/>
      <c r="C71" s="82">
        <v>2</v>
      </c>
      <c r="D71" s="85">
        <v>4.55</v>
      </c>
      <c r="E71" s="85">
        <v>0.75</v>
      </c>
      <c r="F71" s="85"/>
      <c r="G71" s="85">
        <f>C71*D71*E71</f>
        <v>6.8249999999999993</v>
      </c>
      <c r="H71" s="83">
        <v>14.48</v>
      </c>
      <c r="I71" s="84" t="s">
        <v>34</v>
      </c>
      <c r="J71" s="61" t="s">
        <v>34</v>
      </c>
      <c r="K71" s="60" t="e">
        <f>H71*I71</f>
        <v>#VALUE!</v>
      </c>
      <c r="L71" s="62"/>
    </row>
    <row r="72" spans="1:12" ht="120" x14ac:dyDescent="0.25">
      <c r="A72" s="59">
        <v>21</v>
      </c>
      <c r="B72" s="63" t="s">
        <v>119</v>
      </c>
      <c r="C72" s="86"/>
      <c r="D72" s="86"/>
      <c r="E72" s="86"/>
      <c r="F72" s="86"/>
      <c r="G72" s="86"/>
      <c r="H72" s="84"/>
      <c r="I72" s="84"/>
      <c r="J72" s="61"/>
      <c r="K72" s="60"/>
      <c r="L72" s="62"/>
    </row>
    <row r="73" spans="1:12" x14ac:dyDescent="0.25">
      <c r="A73" s="59"/>
      <c r="B73" s="63"/>
      <c r="C73" s="86">
        <v>8</v>
      </c>
      <c r="D73" s="89">
        <v>2.1</v>
      </c>
      <c r="E73" s="86"/>
      <c r="F73" s="86"/>
      <c r="G73" s="99">
        <v>16.8</v>
      </c>
      <c r="H73" s="84"/>
      <c r="I73" s="84"/>
      <c r="J73" s="61"/>
      <c r="K73" s="60"/>
      <c r="L73" s="62"/>
    </row>
    <row r="74" spans="1:12" x14ac:dyDescent="0.25">
      <c r="A74" s="59"/>
      <c r="B74" s="63"/>
      <c r="C74" s="86">
        <v>4</v>
      </c>
      <c r="D74" s="86">
        <v>0.75</v>
      </c>
      <c r="E74" s="86"/>
      <c r="F74" s="86"/>
      <c r="G74" s="99">
        <v>3</v>
      </c>
      <c r="H74" s="84">
        <v>19.8</v>
      </c>
      <c r="I74" s="84" t="s">
        <v>35</v>
      </c>
      <c r="J74" s="61" t="s">
        <v>85</v>
      </c>
      <c r="K74" s="60" t="e">
        <f>H74*I74</f>
        <v>#VALUE!</v>
      </c>
      <c r="L74" s="62"/>
    </row>
    <row r="75" spans="1:12" ht="120" x14ac:dyDescent="0.25">
      <c r="A75" s="59">
        <v>22</v>
      </c>
      <c r="B75" s="63" t="s">
        <v>120</v>
      </c>
      <c r="C75" s="86"/>
      <c r="D75" s="86"/>
      <c r="E75" s="86"/>
      <c r="F75" s="86"/>
      <c r="G75" s="86"/>
      <c r="H75" s="84"/>
      <c r="I75" s="84"/>
      <c r="J75" s="61"/>
      <c r="K75" s="60"/>
      <c r="L75" s="62"/>
    </row>
    <row r="76" spans="1:12" ht="38.25" x14ac:dyDescent="0.25">
      <c r="A76" s="59"/>
      <c r="B76" s="63"/>
      <c r="C76" s="82">
        <v>4</v>
      </c>
      <c r="D76" s="85">
        <v>2.1</v>
      </c>
      <c r="E76" s="85">
        <v>0.75</v>
      </c>
      <c r="F76" s="85"/>
      <c r="G76" s="85">
        <f>C76*D76*E76</f>
        <v>6.3000000000000007</v>
      </c>
      <c r="H76" s="83">
        <v>6.3</v>
      </c>
      <c r="I76" s="84" t="s">
        <v>34</v>
      </c>
      <c r="J76" s="61" t="s">
        <v>34</v>
      </c>
      <c r="K76" s="60" t="e">
        <f>G76*I76</f>
        <v>#VALUE!</v>
      </c>
      <c r="L76" s="62"/>
    </row>
    <row r="77" spans="1:12" ht="72" x14ac:dyDescent="0.25">
      <c r="A77" s="59">
        <v>23</v>
      </c>
      <c r="B77" s="63" t="s">
        <v>121</v>
      </c>
      <c r="C77" s="86"/>
      <c r="D77" s="86"/>
      <c r="E77" s="86"/>
      <c r="F77" s="86"/>
      <c r="G77" s="86"/>
      <c r="H77" s="84">
        <v>5</v>
      </c>
      <c r="I77" s="84" t="s">
        <v>2</v>
      </c>
      <c r="J77" s="61" t="s">
        <v>2</v>
      </c>
      <c r="K77" s="60">
        <v>420</v>
      </c>
      <c r="L77" s="62"/>
    </row>
    <row r="78" spans="1:12" ht="51" x14ac:dyDescent="0.25">
      <c r="A78" s="59">
        <v>24</v>
      </c>
      <c r="B78" s="63" t="s">
        <v>122</v>
      </c>
      <c r="C78" s="86"/>
      <c r="D78" s="86"/>
      <c r="E78" s="86"/>
      <c r="F78" s="86"/>
      <c r="G78" s="86"/>
      <c r="H78" s="84">
        <v>15</v>
      </c>
      <c r="I78" s="84" t="s">
        <v>2</v>
      </c>
      <c r="J78" s="61" t="s">
        <v>2</v>
      </c>
      <c r="K78" s="60">
        <v>990</v>
      </c>
      <c r="L78" s="62"/>
    </row>
    <row r="79" spans="1:12" ht="60" x14ac:dyDescent="0.25">
      <c r="A79" s="59">
        <v>25</v>
      </c>
      <c r="B79" s="63" t="s">
        <v>123</v>
      </c>
      <c r="C79" s="86"/>
      <c r="D79" s="86"/>
      <c r="E79" s="86"/>
      <c r="F79" s="86"/>
      <c r="G79" s="86"/>
      <c r="H79" s="84">
        <v>10</v>
      </c>
      <c r="I79" s="84" t="s">
        <v>2</v>
      </c>
      <c r="J79" s="61" t="s">
        <v>2</v>
      </c>
      <c r="K79" s="60">
        <v>870</v>
      </c>
      <c r="L79" s="62"/>
    </row>
    <row r="80" spans="1:12" ht="60" x14ac:dyDescent="0.25">
      <c r="A80" s="59">
        <v>26</v>
      </c>
      <c r="B80" s="63" t="s">
        <v>124</v>
      </c>
      <c r="C80" s="86"/>
      <c r="D80" s="86"/>
      <c r="E80" s="86"/>
      <c r="F80" s="86"/>
      <c r="G80" s="86"/>
      <c r="H80" s="84">
        <v>5</v>
      </c>
      <c r="I80" s="84" t="s">
        <v>2</v>
      </c>
      <c r="J80" s="61" t="s">
        <v>2</v>
      </c>
      <c r="K80" s="60">
        <v>795</v>
      </c>
      <c r="L80" s="62"/>
    </row>
    <row r="81" spans="1:12" ht="132" x14ac:dyDescent="0.25">
      <c r="A81" s="59">
        <v>27</v>
      </c>
      <c r="B81" s="58" t="s">
        <v>98</v>
      </c>
      <c r="C81" s="82"/>
      <c r="D81" s="82"/>
      <c r="E81" s="82"/>
      <c r="F81" s="82"/>
      <c r="G81" s="82"/>
      <c r="H81" s="84">
        <v>4</v>
      </c>
      <c r="I81" s="84" t="s">
        <v>34</v>
      </c>
      <c r="J81" s="61" t="s">
        <v>86</v>
      </c>
      <c r="K81" s="60">
        <v>1884</v>
      </c>
      <c r="L81" s="62"/>
    </row>
    <row r="82" spans="1:12" ht="60" x14ac:dyDescent="0.25">
      <c r="A82" s="59">
        <v>28</v>
      </c>
      <c r="B82" s="63" t="s">
        <v>125</v>
      </c>
      <c r="C82" s="86"/>
      <c r="D82" s="86"/>
      <c r="E82" s="86"/>
      <c r="F82" s="86"/>
      <c r="G82" s="86"/>
      <c r="H82" s="84">
        <v>207.5</v>
      </c>
      <c r="I82" s="84" t="s">
        <v>34</v>
      </c>
      <c r="J82" s="61" t="s">
        <v>34</v>
      </c>
      <c r="K82" s="60">
        <v>25315</v>
      </c>
      <c r="L82" s="62"/>
    </row>
    <row r="83" spans="1:12" ht="108" x14ac:dyDescent="0.25">
      <c r="A83" s="59">
        <v>29</v>
      </c>
      <c r="B83" s="58" t="s">
        <v>99</v>
      </c>
      <c r="C83" s="82"/>
      <c r="D83" s="82"/>
      <c r="E83" s="82"/>
      <c r="F83" s="82"/>
      <c r="G83" s="82"/>
      <c r="H83" s="84">
        <v>52.68</v>
      </c>
      <c r="I83" s="84" t="s">
        <v>74</v>
      </c>
      <c r="J83" s="61" t="s">
        <v>87</v>
      </c>
      <c r="K83" s="60">
        <v>2328.46</v>
      </c>
      <c r="L83" s="62"/>
    </row>
    <row r="84" spans="1:12" ht="36" x14ac:dyDescent="0.25">
      <c r="A84" s="59">
        <v>30</v>
      </c>
      <c r="B84" s="58" t="s">
        <v>100</v>
      </c>
      <c r="C84" s="82"/>
      <c r="D84" s="82"/>
      <c r="E84" s="82"/>
      <c r="F84" s="82"/>
      <c r="G84" s="82"/>
      <c r="H84" s="84">
        <v>52.68</v>
      </c>
      <c r="I84" s="84" t="s">
        <v>74</v>
      </c>
      <c r="J84" s="61" t="s">
        <v>87</v>
      </c>
      <c r="K84" s="60">
        <v>2581.3200000000002</v>
      </c>
      <c r="L84" s="62"/>
    </row>
    <row r="85" spans="1:12" ht="96" x14ac:dyDescent="0.25">
      <c r="A85" s="59">
        <v>31</v>
      </c>
      <c r="B85" s="58" t="s">
        <v>101</v>
      </c>
      <c r="C85" s="82"/>
      <c r="D85" s="82"/>
      <c r="E85" s="82"/>
      <c r="F85" s="82"/>
      <c r="G85" s="82"/>
      <c r="H85" s="84">
        <v>72.39</v>
      </c>
      <c r="I85" s="84" t="s">
        <v>74</v>
      </c>
      <c r="J85" s="61" t="s">
        <v>87</v>
      </c>
      <c r="K85" s="60">
        <v>3264.79</v>
      </c>
      <c r="L85" s="62"/>
    </row>
    <row r="86" spans="1:12" ht="108" x14ac:dyDescent="0.25">
      <c r="A86" s="59">
        <v>32</v>
      </c>
      <c r="B86" s="58" t="s">
        <v>184</v>
      </c>
      <c r="C86" s="82"/>
      <c r="D86" s="82"/>
      <c r="E86" s="82"/>
      <c r="F86" s="82"/>
      <c r="G86" s="82"/>
      <c r="H86" s="84">
        <v>72.39</v>
      </c>
      <c r="I86" s="84" t="s">
        <v>74</v>
      </c>
      <c r="J86" s="61" t="s">
        <v>87</v>
      </c>
      <c r="K86" s="60">
        <v>4850.13</v>
      </c>
      <c r="L86" s="62"/>
    </row>
    <row r="87" spans="1:12" ht="48" x14ac:dyDescent="0.25">
      <c r="A87" s="59">
        <v>33</v>
      </c>
      <c r="B87" s="63" t="s">
        <v>126</v>
      </c>
      <c r="C87" s="86"/>
      <c r="D87" s="86"/>
      <c r="E87" s="86"/>
      <c r="F87" s="86"/>
      <c r="G87" s="86"/>
      <c r="H87" s="84">
        <v>6.35</v>
      </c>
      <c r="I87" s="84" t="s">
        <v>34</v>
      </c>
      <c r="J87" s="61" t="s">
        <v>34</v>
      </c>
      <c r="K87" s="60">
        <v>241.3</v>
      </c>
      <c r="L87" s="62"/>
    </row>
    <row r="88" spans="1:12" ht="120" x14ac:dyDescent="0.25">
      <c r="A88" s="59">
        <v>34</v>
      </c>
      <c r="B88" s="63" t="s">
        <v>127</v>
      </c>
      <c r="C88" s="86"/>
      <c r="D88" s="86"/>
      <c r="E88" s="86"/>
      <c r="F88" s="86"/>
      <c r="G88" s="86"/>
      <c r="H88" s="84">
        <v>6.35</v>
      </c>
      <c r="I88" s="84" t="s">
        <v>34</v>
      </c>
      <c r="J88" s="61" t="s">
        <v>34</v>
      </c>
      <c r="K88" s="60">
        <v>514.35</v>
      </c>
      <c r="L88" s="62"/>
    </row>
    <row r="89" spans="1:12" ht="132" x14ac:dyDescent="0.25">
      <c r="A89" s="59">
        <v>35</v>
      </c>
      <c r="B89" s="63" t="s">
        <v>128</v>
      </c>
      <c r="C89" s="86"/>
      <c r="D89" s="86"/>
      <c r="E89" s="86"/>
      <c r="F89" s="86"/>
      <c r="G89" s="86"/>
      <c r="H89" s="83">
        <v>0.51600000000000001</v>
      </c>
      <c r="I89" s="84" t="s">
        <v>102</v>
      </c>
      <c r="J89" s="61" t="s">
        <v>88</v>
      </c>
      <c r="K89" s="60">
        <v>5102.21</v>
      </c>
      <c r="L89" s="62"/>
    </row>
    <row r="90" spans="1:12" ht="48" x14ac:dyDescent="0.25">
      <c r="A90" s="59">
        <v>36</v>
      </c>
      <c r="B90" s="63" t="s">
        <v>129</v>
      </c>
      <c r="C90" s="86"/>
      <c r="D90" s="86"/>
      <c r="E90" s="86"/>
      <c r="F90" s="86"/>
      <c r="G90" s="86"/>
      <c r="H90" s="84">
        <v>5.16</v>
      </c>
      <c r="I90" s="84" t="s">
        <v>34</v>
      </c>
      <c r="J90" s="61" t="s">
        <v>34</v>
      </c>
      <c r="K90" s="60">
        <v>149.63999999999999</v>
      </c>
      <c r="L90" s="62"/>
    </row>
    <row r="91" spans="1:12" ht="84" x14ac:dyDescent="0.25">
      <c r="A91" s="59">
        <v>37</v>
      </c>
      <c r="B91" s="63" t="s">
        <v>130</v>
      </c>
      <c r="C91" s="86"/>
      <c r="D91" s="86"/>
      <c r="E91" s="86"/>
      <c r="F91" s="86"/>
      <c r="G91" s="86"/>
      <c r="H91" s="84">
        <v>5.16</v>
      </c>
      <c r="I91" s="84" t="s">
        <v>34</v>
      </c>
      <c r="J91" s="61" t="s">
        <v>34</v>
      </c>
      <c r="K91" s="60">
        <v>407.64</v>
      </c>
      <c r="L91" s="62"/>
    </row>
    <row r="92" spans="1:12" ht="324" x14ac:dyDescent="0.25">
      <c r="A92" s="59">
        <v>38</v>
      </c>
      <c r="B92" s="63" t="s">
        <v>131</v>
      </c>
      <c r="C92" s="86"/>
      <c r="D92" s="86"/>
      <c r="E92" s="86"/>
      <c r="F92" s="86"/>
      <c r="G92" s="86"/>
      <c r="H92" s="84">
        <v>23.21</v>
      </c>
      <c r="I92" s="84" t="s">
        <v>34</v>
      </c>
      <c r="J92" s="61" t="s">
        <v>34</v>
      </c>
      <c r="K92" s="60">
        <v>39549.839999999997</v>
      </c>
      <c r="L92" s="62"/>
    </row>
    <row r="93" spans="1:12" ht="180" x14ac:dyDescent="0.25">
      <c r="A93" s="59">
        <v>39</v>
      </c>
      <c r="B93" s="63" t="s">
        <v>132</v>
      </c>
      <c r="C93" s="86"/>
      <c r="D93" s="86"/>
      <c r="E93" s="86"/>
      <c r="F93" s="86"/>
      <c r="G93" s="86"/>
      <c r="H93" s="84"/>
      <c r="I93" s="84"/>
      <c r="J93" s="61"/>
      <c r="K93" s="60"/>
      <c r="L93" s="62"/>
    </row>
    <row r="94" spans="1:12" x14ac:dyDescent="0.25">
      <c r="A94" s="59"/>
      <c r="B94" s="63"/>
      <c r="C94" s="82">
        <v>2</v>
      </c>
      <c r="D94" s="85">
        <v>7.375</v>
      </c>
      <c r="E94" s="85">
        <v>2.1</v>
      </c>
      <c r="F94" s="85"/>
      <c r="G94" s="88">
        <v>30.975000000000001</v>
      </c>
      <c r="H94" s="84"/>
      <c r="I94" s="84"/>
      <c r="J94" s="61"/>
      <c r="K94" s="60"/>
      <c r="L94" s="62"/>
    </row>
    <row r="95" spans="1:12" x14ac:dyDescent="0.25">
      <c r="A95" s="59"/>
      <c r="B95" s="63"/>
      <c r="C95" s="82">
        <v>2</v>
      </c>
      <c r="D95" s="85">
        <v>3.25</v>
      </c>
      <c r="E95" s="85">
        <v>2.1</v>
      </c>
      <c r="F95" s="85"/>
      <c r="G95" s="85">
        <v>13.65</v>
      </c>
      <c r="H95" s="83"/>
      <c r="I95" s="84"/>
      <c r="J95" s="61"/>
      <c r="K95" s="60"/>
      <c r="L95" s="62"/>
    </row>
    <row r="96" spans="1:12" x14ac:dyDescent="0.25">
      <c r="A96" s="59"/>
      <c r="B96" s="63"/>
      <c r="C96" s="82">
        <v>6</v>
      </c>
      <c r="D96" s="85">
        <v>1</v>
      </c>
      <c r="E96" s="85">
        <v>2.1</v>
      </c>
      <c r="F96" s="85"/>
      <c r="G96" s="85">
        <f t="shared" ref="G96:G97" si="3">C96*D96*E96</f>
        <v>12.600000000000001</v>
      </c>
      <c r="H96" s="83"/>
      <c r="I96" s="84"/>
      <c r="J96" s="61"/>
      <c r="K96" s="60"/>
      <c r="L96" s="62"/>
    </row>
    <row r="97" spans="1:12" ht="38.25" x14ac:dyDescent="0.25">
      <c r="A97" s="59"/>
      <c r="B97" s="63"/>
      <c r="C97" s="82">
        <v>10</v>
      </c>
      <c r="D97" s="85">
        <v>1.2</v>
      </c>
      <c r="E97" s="85">
        <v>2.1</v>
      </c>
      <c r="F97" s="85"/>
      <c r="G97" s="85">
        <f t="shared" si="3"/>
        <v>25.200000000000003</v>
      </c>
      <c r="H97" s="83">
        <v>82.43</v>
      </c>
      <c r="I97" s="84" t="s">
        <v>34</v>
      </c>
      <c r="J97" s="61" t="s">
        <v>34</v>
      </c>
      <c r="K97" s="60" t="e">
        <f>H97*I97</f>
        <v>#VALUE!</v>
      </c>
      <c r="L97" s="62"/>
    </row>
    <row r="98" spans="1:12" ht="156" x14ac:dyDescent="0.25">
      <c r="A98" s="59">
        <v>40</v>
      </c>
      <c r="B98" s="63" t="s">
        <v>133</v>
      </c>
      <c r="C98" s="86"/>
      <c r="D98" s="86"/>
      <c r="E98" s="86"/>
      <c r="F98" s="86"/>
      <c r="G98" s="89"/>
      <c r="H98" s="84">
        <v>8.4</v>
      </c>
      <c r="I98" s="84" t="s">
        <v>35</v>
      </c>
      <c r="J98" s="61" t="s">
        <v>85</v>
      </c>
      <c r="K98" s="60">
        <v>1537.2</v>
      </c>
      <c r="L98" s="62"/>
    </row>
    <row r="99" spans="1:12" x14ac:dyDescent="0.25">
      <c r="A99" s="59">
        <v>41</v>
      </c>
      <c r="B99" s="63" t="s">
        <v>134</v>
      </c>
      <c r="C99" s="86"/>
      <c r="D99" s="86"/>
      <c r="E99" s="86"/>
      <c r="F99" s="86"/>
      <c r="G99" s="86"/>
      <c r="H99" s="84">
        <v>7.2</v>
      </c>
      <c r="I99" s="84" t="s">
        <v>35</v>
      </c>
      <c r="J99" s="61" t="s">
        <v>85</v>
      </c>
      <c r="K99" s="60">
        <v>4737.6000000000004</v>
      </c>
      <c r="L99" s="62"/>
    </row>
    <row r="100" spans="1:12" x14ac:dyDescent="0.25">
      <c r="A100" s="59">
        <v>42</v>
      </c>
      <c r="B100" s="63" t="s">
        <v>135</v>
      </c>
      <c r="C100" s="86"/>
      <c r="D100" s="86"/>
      <c r="E100" s="86"/>
      <c r="F100" s="86"/>
      <c r="G100" s="86"/>
      <c r="H100" s="84">
        <v>6.48</v>
      </c>
      <c r="I100" s="84" t="s">
        <v>35</v>
      </c>
      <c r="J100" s="61" t="s">
        <v>85</v>
      </c>
      <c r="K100" s="60">
        <v>1704.24</v>
      </c>
      <c r="L100" s="62"/>
    </row>
    <row r="101" spans="1:12" ht="63.75" x14ac:dyDescent="0.25">
      <c r="A101" s="59">
        <v>43</v>
      </c>
      <c r="B101" s="63" t="s">
        <v>136</v>
      </c>
      <c r="C101" s="86"/>
      <c r="D101" s="86"/>
      <c r="E101" s="86"/>
      <c r="F101" s="86"/>
      <c r="G101" s="86"/>
      <c r="H101" s="84">
        <v>1.08</v>
      </c>
      <c r="I101" s="84" t="s">
        <v>34</v>
      </c>
      <c r="J101" s="61" t="s">
        <v>89</v>
      </c>
      <c r="K101" s="60">
        <v>631.79999999999995</v>
      </c>
      <c r="L101" s="62"/>
    </row>
    <row r="102" spans="1:12" ht="51" x14ac:dyDescent="0.25">
      <c r="A102" s="59">
        <v>44</v>
      </c>
      <c r="B102" s="63" t="s">
        <v>137</v>
      </c>
      <c r="C102" s="86"/>
      <c r="D102" s="86"/>
      <c r="E102" s="86"/>
      <c r="F102" s="86"/>
      <c r="G102" s="86"/>
      <c r="H102" s="84">
        <v>450</v>
      </c>
      <c r="I102" s="84" t="s">
        <v>2</v>
      </c>
      <c r="J102" s="61" t="s">
        <v>2</v>
      </c>
      <c r="K102" s="60">
        <v>5400</v>
      </c>
      <c r="L102" s="62"/>
    </row>
    <row r="103" spans="1:12" ht="84" x14ac:dyDescent="0.25">
      <c r="A103" s="59">
        <v>45</v>
      </c>
      <c r="B103" s="63" t="s">
        <v>25</v>
      </c>
      <c r="C103" s="86"/>
      <c r="D103" s="86"/>
      <c r="E103" s="86"/>
      <c r="F103" s="86"/>
      <c r="G103" s="86"/>
      <c r="H103" s="100">
        <v>10</v>
      </c>
      <c r="I103" s="100" t="s">
        <v>2</v>
      </c>
      <c r="J103" s="80" t="s">
        <v>2</v>
      </c>
      <c r="K103" s="60">
        <v>1620</v>
      </c>
      <c r="L103" s="62"/>
    </row>
    <row r="104" spans="1:12" ht="60" x14ac:dyDescent="0.25">
      <c r="A104" s="59">
        <v>46</v>
      </c>
      <c r="B104" s="63" t="s">
        <v>138</v>
      </c>
      <c r="C104" s="86"/>
      <c r="D104" s="86"/>
      <c r="E104" s="86"/>
      <c r="F104" s="86"/>
      <c r="G104" s="86"/>
      <c r="H104" s="100">
        <v>3</v>
      </c>
      <c r="I104" s="100" t="s">
        <v>2</v>
      </c>
      <c r="J104" s="80" t="s">
        <v>2</v>
      </c>
      <c r="K104" s="60">
        <v>561</v>
      </c>
      <c r="L104" s="62"/>
    </row>
    <row r="105" spans="1:12" ht="60" x14ac:dyDescent="0.25">
      <c r="A105" s="59">
        <v>47</v>
      </c>
      <c r="B105" s="63" t="s">
        <v>139</v>
      </c>
      <c r="C105" s="86"/>
      <c r="D105" s="86"/>
      <c r="E105" s="86"/>
      <c r="F105" s="86"/>
      <c r="G105" s="86"/>
      <c r="H105" s="100">
        <v>3</v>
      </c>
      <c r="I105" s="100" t="s">
        <v>2</v>
      </c>
      <c r="J105" s="80" t="s">
        <v>2</v>
      </c>
      <c r="K105" s="60">
        <v>381</v>
      </c>
      <c r="L105" s="62"/>
    </row>
    <row r="106" spans="1:12" x14ac:dyDescent="0.25">
      <c r="A106" s="59"/>
      <c r="B106" s="58" t="s">
        <v>103</v>
      </c>
      <c r="C106" s="82"/>
      <c r="D106" s="82"/>
      <c r="E106" s="82"/>
      <c r="F106" s="82"/>
      <c r="G106" s="82"/>
      <c r="H106" s="100"/>
      <c r="I106" s="100"/>
      <c r="J106" s="80"/>
      <c r="K106" s="60"/>
      <c r="L106" s="62"/>
    </row>
    <row r="107" spans="1:12" ht="60" x14ac:dyDescent="0.25">
      <c r="A107" s="59">
        <v>48</v>
      </c>
      <c r="B107" s="63" t="s">
        <v>140</v>
      </c>
      <c r="C107" s="86"/>
      <c r="D107" s="86"/>
      <c r="E107" s="86"/>
      <c r="F107" s="86"/>
      <c r="G107" s="86"/>
      <c r="H107" s="84">
        <v>4</v>
      </c>
      <c r="I107" s="100" t="s">
        <v>2</v>
      </c>
      <c r="J107" s="80" t="s">
        <v>2</v>
      </c>
      <c r="K107" s="60">
        <v>12416</v>
      </c>
      <c r="L107" s="62"/>
    </row>
    <row r="108" spans="1:12" ht="60" x14ac:dyDescent="0.25">
      <c r="A108" s="59">
        <f>A107+1</f>
        <v>49</v>
      </c>
      <c r="B108" s="63" t="s">
        <v>141</v>
      </c>
      <c r="C108" s="86"/>
      <c r="D108" s="86"/>
      <c r="E108" s="86"/>
      <c r="F108" s="86"/>
      <c r="G108" s="86"/>
      <c r="H108" s="84">
        <v>4</v>
      </c>
      <c r="I108" s="100" t="s">
        <v>2</v>
      </c>
      <c r="J108" s="80" t="s">
        <v>2</v>
      </c>
      <c r="K108" s="60">
        <v>1520</v>
      </c>
      <c r="L108" s="62"/>
    </row>
    <row r="109" spans="1:12" ht="72" x14ac:dyDescent="0.25">
      <c r="A109" s="59">
        <f t="shared" ref="A109:A152" si="4">A108+1</f>
        <v>50</v>
      </c>
      <c r="B109" s="63" t="s">
        <v>142</v>
      </c>
      <c r="C109" s="86"/>
      <c r="D109" s="86"/>
      <c r="E109" s="86"/>
      <c r="F109" s="86"/>
      <c r="G109" s="86"/>
      <c r="H109" s="84">
        <v>3</v>
      </c>
      <c r="I109" s="100" t="s">
        <v>2</v>
      </c>
      <c r="J109" s="80" t="s">
        <v>2</v>
      </c>
      <c r="K109" s="60">
        <v>2835</v>
      </c>
      <c r="L109" s="62"/>
    </row>
    <row r="110" spans="1:12" ht="60" x14ac:dyDescent="0.25">
      <c r="A110" s="59">
        <f t="shared" si="4"/>
        <v>51</v>
      </c>
      <c r="B110" s="58" t="s">
        <v>31</v>
      </c>
      <c r="C110" s="82"/>
      <c r="D110" s="82"/>
      <c r="E110" s="82"/>
      <c r="F110" s="82"/>
      <c r="G110" s="82"/>
      <c r="H110" s="84">
        <v>2</v>
      </c>
      <c r="I110" s="100" t="s">
        <v>2</v>
      </c>
      <c r="J110" s="80" t="s">
        <v>27</v>
      </c>
      <c r="K110" s="60">
        <v>1762</v>
      </c>
      <c r="L110" s="62"/>
    </row>
    <row r="111" spans="1:12" ht="60" x14ac:dyDescent="0.25">
      <c r="A111" s="59">
        <f t="shared" si="4"/>
        <v>52</v>
      </c>
      <c r="B111" s="63" t="s">
        <v>143</v>
      </c>
      <c r="C111" s="86"/>
      <c r="D111" s="86"/>
      <c r="E111" s="86"/>
      <c r="F111" s="86"/>
      <c r="G111" s="86"/>
      <c r="H111" s="84">
        <v>4</v>
      </c>
      <c r="I111" s="84" t="s">
        <v>36</v>
      </c>
      <c r="J111" s="80" t="s">
        <v>36</v>
      </c>
      <c r="K111" s="60">
        <v>4060</v>
      </c>
      <c r="L111" s="62"/>
    </row>
    <row r="112" spans="1:12" ht="60" x14ac:dyDescent="0.25">
      <c r="A112" s="59">
        <f t="shared" si="4"/>
        <v>53</v>
      </c>
      <c r="B112" s="63" t="s">
        <v>144</v>
      </c>
      <c r="C112" s="86"/>
      <c r="D112" s="86"/>
      <c r="E112" s="86"/>
      <c r="F112" s="86"/>
      <c r="G112" s="86"/>
      <c r="H112" s="84">
        <v>4</v>
      </c>
      <c r="I112" s="84" t="s">
        <v>2</v>
      </c>
      <c r="J112" s="61" t="s">
        <v>2</v>
      </c>
      <c r="K112" s="60">
        <v>620</v>
      </c>
      <c r="L112" s="62"/>
    </row>
    <row r="113" spans="1:12" ht="60" x14ac:dyDescent="0.25">
      <c r="A113" s="59">
        <f t="shared" si="4"/>
        <v>54</v>
      </c>
      <c r="B113" s="63" t="s">
        <v>145</v>
      </c>
      <c r="C113" s="86"/>
      <c r="D113" s="86"/>
      <c r="E113" s="86"/>
      <c r="F113" s="86"/>
      <c r="G113" s="86"/>
      <c r="H113" s="84">
        <v>2</v>
      </c>
      <c r="I113" s="100" t="s">
        <v>2</v>
      </c>
      <c r="J113" s="80" t="s">
        <v>2</v>
      </c>
      <c r="K113" s="60">
        <v>828</v>
      </c>
      <c r="L113" s="62"/>
    </row>
    <row r="114" spans="1:12" ht="84" x14ac:dyDescent="0.25">
      <c r="A114" s="59">
        <f t="shared" si="4"/>
        <v>55</v>
      </c>
      <c r="B114" s="63" t="s">
        <v>146</v>
      </c>
      <c r="C114" s="86"/>
      <c r="D114" s="86"/>
      <c r="E114" s="86"/>
      <c r="F114" s="86"/>
      <c r="G114" s="86"/>
      <c r="H114" s="84">
        <v>2</v>
      </c>
      <c r="I114" s="84" t="s">
        <v>2</v>
      </c>
      <c r="J114" s="61" t="s">
        <v>2</v>
      </c>
      <c r="K114" s="60">
        <v>4416</v>
      </c>
      <c r="L114" s="62"/>
    </row>
    <row r="115" spans="1:12" ht="51" x14ac:dyDescent="0.25">
      <c r="A115" s="59">
        <f t="shared" si="4"/>
        <v>56</v>
      </c>
      <c r="B115" s="58" t="s">
        <v>104</v>
      </c>
      <c r="C115" s="82"/>
      <c r="D115" s="82"/>
      <c r="E115" s="82"/>
      <c r="F115" s="82"/>
      <c r="G115" s="82"/>
      <c r="H115" s="84">
        <v>2</v>
      </c>
      <c r="I115" s="84" t="s">
        <v>2</v>
      </c>
      <c r="J115" s="61" t="s">
        <v>2</v>
      </c>
      <c r="K115" s="60">
        <v>2994</v>
      </c>
      <c r="L115" s="62"/>
    </row>
    <row r="116" spans="1:12" ht="60" x14ac:dyDescent="0.25">
      <c r="A116" s="59">
        <f t="shared" si="4"/>
        <v>57</v>
      </c>
      <c r="B116" s="63" t="s">
        <v>147</v>
      </c>
      <c r="C116" s="86"/>
      <c r="D116" s="86"/>
      <c r="E116" s="86"/>
      <c r="F116" s="86"/>
      <c r="G116" s="86"/>
      <c r="H116" s="84">
        <v>5</v>
      </c>
      <c r="I116" s="84" t="s">
        <v>2</v>
      </c>
      <c r="J116" s="80" t="s">
        <v>2</v>
      </c>
      <c r="K116" s="60">
        <v>535</v>
      </c>
      <c r="L116" s="62"/>
    </row>
    <row r="117" spans="1:12" ht="60" x14ac:dyDescent="0.25">
      <c r="A117" s="59">
        <f t="shared" si="4"/>
        <v>58</v>
      </c>
      <c r="B117" s="63" t="s">
        <v>148</v>
      </c>
      <c r="C117" s="86"/>
      <c r="D117" s="86"/>
      <c r="E117" s="86"/>
      <c r="F117" s="86"/>
      <c r="G117" s="86"/>
      <c r="H117" s="84">
        <v>2</v>
      </c>
      <c r="I117" s="100" t="s">
        <v>2</v>
      </c>
      <c r="J117" s="80" t="s">
        <v>2</v>
      </c>
      <c r="K117" s="60">
        <v>182</v>
      </c>
      <c r="L117" s="62"/>
    </row>
    <row r="118" spans="1:12" ht="60" x14ac:dyDescent="0.25">
      <c r="A118" s="59">
        <f t="shared" si="4"/>
        <v>59</v>
      </c>
      <c r="B118" s="63" t="s">
        <v>149</v>
      </c>
      <c r="C118" s="86"/>
      <c r="D118" s="86"/>
      <c r="E118" s="86"/>
      <c r="F118" s="86"/>
      <c r="G118" s="86"/>
      <c r="H118" s="100">
        <v>5</v>
      </c>
      <c r="I118" s="84" t="s">
        <v>2</v>
      </c>
      <c r="J118" s="80" t="s">
        <v>2</v>
      </c>
      <c r="K118" s="60">
        <v>6255</v>
      </c>
      <c r="L118" s="62"/>
    </row>
    <row r="119" spans="1:12" ht="60" x14ac:dyDescent="0.25">
      <c r="A119" s="59">
        <f t="shared" si="4"/>
        <v>60</v>
      </c>
      <c r="B119" s="63" t="s">
        <v>150</v>
      </c>
      <c r="C119" s="86"/>
      <c r="D119" s="86"/>
      <c r="E119" s="86"/>
      <c r="F119" s="86"/>
      <c r="G119" s="86"/>
      <c r="H119" s="100">
        <v>7</v>
      </c>
      <c r="I119" s="84" t="s">
        <v>2</v>
      </c>
      <c r="J119" s="80" t="s">
        <v>2</v>
      </c>
      <c r="K119" s="60">
        <v>3773</v>
      </c>
      <c r="L119" s="62"/>
    </row>
    <row r="120" spans="1:12" ht="60" x14ac:dyDescent="0.25">
      <c r="A120" s="59">
        <f t="shared" si="4"/>
        <v>61</v>
      </c>
      <c r="B120" s="63" t="s">
        <v>151</v>
      </c>
      <c r="C120" s="86"/>
      <c r="D120" s="86"/>
      <c r="E120" s="86"/>
      <c r="F120" s="86"/>
      <c r="G120" s="86"/>
      <c r="H120" s="84">
        <v>5</v>
      </c>
      <c r="I120" s="84" t="s">
        <v>2</v>
      </c>
      <c r="J120" s="80" t="s">
        <v>2</v>
      </c>
      <c r="K120" s="60">
        <v>2465</v>
      </c>
      <c r="L120" s="62"/>
    </row>
    <row r="121" spans="1:12" ht="51" x14ac:dyDescent="0.25">
      <c r="A121" s="59">
        <f t="shared" si="4"/>
        <v>62</v>
      </c>
      <c r="B121" s="63" t="s">
        <v>152</v>
      </c>
      <c r="C121" s="86"/>
      <c r="D121" s="86"/>
      <c r="E121" s="86"/>
      <c r="F121" s="86"/>
      <c r="G121" s="86"/>
      <c r="H121" s="84">
        <v>5</v>
      </c>
      <c r="I121" s="84" t="s">
        <v>2</v>
      </c>
      <c r="J121" s="61" t="s">
        <v>2</v>
      </c>
      <c r="K121" s="60">
        <v>4075</v>
      </c>
      <c r="L121" s="62"/>
    </row>
    <row r="122" spans="1:12" ht="84" x14ac:dyDescent="0.25">
      <c r="A122" s="59">
        <f t="shared" si="4"/>
        <v>63</v>
      </c>
      <c r="B122" s="63" t="s">
        <v>153</v>
      </c>
      <c r="C122" s="86"/>
      <c r="D122" s="86"/>
      <c r="E122" s="86"/>
      <c r="F122" s="86"/>
      <c r="G122" s="86"/>
      <c r="H122" s="84">
        <v>2</v>
      </c>
      <c r="I122" s="84" t="s">
        <v>2</v>
      </c>
      <c r="J122" s="61" t="s">
        <v>2</v>
      </c>
      <c r="K122" s="60">
        <v>1110</v>
      </c>
      <c r="L122" s="62"/>
    </row>
    <row r="123" spans="1:12" ht="204" x14ac:dyDescent="0.25">
      <c r="A123" s="59">
        <f t="shared" si="4"/>
        <v>64</v>
      </c>
      <c r="B123" s="63" t="s">
        <v>154</v>
      </c>
      <c r="C123" s="86"/>
      <c r="D123" s="86"/>
      <c r="E123" s="86"/>
      <c r="F123" s="86"/>
      <c r="G123" s="86"/>
      <c r="H123" s="100">
        <v>25</v>
      </c>
      <c r="I123" s="100" t="s">
        <v>35</v>
      </c>
      <c r="J123" s="80" t="s">
        <v>35</v>
      </c>
      <c r="K123" s="60">
        <v>4425</v>
      </c>
      <c r="L123" s="62"/>
    </row>
    <row r="124" spans="1:12" ht="45" x14ac:dyDescent="0.25">
      <c r="A124" s="59">
        <f t="shared" si="4"/>
        <v>65</v>
      </c>
      <c r="B124" s="63" t="s">
        <v>155</v>
      </c>
      <c r="C124" s="86"/>
      <c r="D124" s="86"/>
      <c r="E124" s="86"/>
      <c r="F124" s="86"/>
      <c r="G124" s="86"/>
      <c r="H124" s="100">
        <v>10</v>
      </c>
      <c r="I124" s="100" t="s">
        <v>2</v>
      </c>
      <c r="J124" s="80" t="s">
        <v>35</v>
      </c>
      <c r="K124" s="60">
        <v>1010</v>
      </c>
      <c r="L124" s="62"/>
    </row>
    <row r="125" spans="1:12" ht="45" x14ac:dyDescent="0.25">
      <c r="A125" s="59">
        <f t="shared" si="4"/>
        <v>66</v>
      </c>
      <c r="B125" s="63" t="s">
        <v>156</v>
      </c>
      <c r="C125" s="86"/>
      <c r="D125" s="86"/>
      <c r="E125" s="86"/>
      <c r="F125" s="86"/>
      <c r="G125" s="86"/>
      <c r="H125" s="100">
        <v>10</v>
      </c>
      <c r="I125" s="100" t="s">
        <v>2</v>
      </c>
      <c r="J125" s="80" t="s">
        <v>35</v>
      </c>
      <c r="K125" s="60">
        <v>1370</v>
      </c>
      <c r="L125" s="62"/>
    </row>
    <row r="126" spans="1:12" ht="51" x14ac:dyDescent="0.25">
      <c r="A126" s="59">
        <f t="shared" si="4"/>
        <v>67</v>
      </c>
      <c r="B126" s="63" t="s">
        <v>157</v>
      </c>
      <c r="C126" s="101"/>
      <c r="D126" s="101"/>
      <c r="E126" s="101"/>
      <c r="F126" s="101"/>
      <c r="G126" s="101"/>
      <c r="H126" s="100">
        <v>2</v>
      </c>
      <c r="I126" s="84" t="s">
        <v>2</v>
      </c>
      <c r="J126" s="61" t="s">
        <v>2</v>
      </c>
      <c r="K126" s="60">
        <v>1556</v>
      </c>
      <c r="L126" s="62"/>
    </row>
    <row r="127" spans="1:12" ht="60" x14ac:dyDescent="0.25">
      <c r="A127" s="59">
        <f t="shared" si="4"/>
        <v>68</v>
      </c>
      <c r="B127" s="63" t="s">
        <v>158</v>
      </c>
      <c r="C127" s="86"/>
      <c r="D127" s="86"/>
      <c r="E127" s="86"/>
      <c r="F127" s="86"/>
      <c r="G127" s="86"/>
      <c r="H127" s="84">
        <v>2</v>
      </c>
      <c r="I127" s="100" t="s">
        <v>2</v>
      </c>
      <c r="J127" s="80" t="s">
        <v>2</v>
      </c>
      <c r="K127" s="60">
        <v>10256</v>
      </c>
      <c r="L127" s="62"/>
    </row>
    <row r="128" spans="1:12" ht="60" x14ac:dyDescent="0.25">
      <c r="A128" s="59">
        <f t="shared" si="4"/>
        <v>69</v>
      </c>
      <c r="B128" s="63" t="s">
        <v>159</v>
      </c>
      <c r="C128" s="86"/>
      <c r="D128" s="86"/>
      <c r="E128" s="86"/>
      <c r="F128" s="86"/>
      <c r="G128" s="86"/>
      <c r="H128" s="84">
        <v>2</v>
      </c>
      <c r="I128" s="100" t="s">
        <v>2</v>
      </c>
      <c r="J128" s="80" t="s">
        <v>2</v>
      </c>
      <c r="K128" s="60">
        <v>192</v>
      </c>
      <c r="L128" s="62"/>
    </row>
    <row r="129" spans="1:12" ht="51" x14ac:dyDescent="0.25">
      <c r="A129" s="59">
        <f t="shared" si="4"/>
        <v>70</v>
      </c>
      <c r="B129" s="63" t="s">
        <v>160</v>
      </c>
      <c r="C129" s="86"/>
      <c r="D129" s="86"/>
      <c r="E129" s="86"/>
      <c r="F129" s="86"/>
      <c r="G129" s="86"/>
      <c r="H129" s="84">
        <v>4</v>
      </c>
      <c r="I129" s="84" t="s">
        <v>2</v>
      </c>
      <c r="J129" s="61" t="s">
        <v>2</v>
      </c>
      <c r="K129" s="60">
        <v>76</v>
      </c>
      <c r="L129" s="62"/>
    </row>
    <row r="130" spans="1:12" ht="48" x14ac:dyDescent="0.25">
      <c r="A130" s="59">
        <f t="shared" si="4"/>
        <v>71</v>
      </c>
      <c r="B130" s="63" t="s">
        <v>161</v>
      </c>
      <c r="C130" s="86"/>
      <c r="D130" s="86"/>
      <c r="E130" s="86"/>
      <c r="F130" s="86"/>
      <c r="G130" s="86"/>
      <c r="H130" s="84">
        <v>30</v>
      </c>
      <c r="I130" s="100" t="s">
        <v>2</v>
      </c>
      <c r="J130" s="80" t="s">
        <v>35</v>
      </c>
      <c r="K130" s="60">
        <v>8760</v>
      </c>
      <c r="L130" s="62"/>
    </row>
    <row r="131" spans="1:12" ht="51" x14ac:dyDescent="0.25">
      <c r="A131" s="59">
        <f t="shared" si="4"/>
        <v>72</v>
      </c>
      <c r="B131" s="58" t="s">
        <v>162</v>
      </c>
      <c r="C131" s="82"/>
      <c r="D131" s="82"/>
      <c r="E131" s="82"/>
      <c r="F131" s="82"/>
      <c r="G131" s="82"/>
      <c r="H131" s="84">
        <v>8</v>
      </c>
      <c r="I131" s="84" t="s">
        <v>2</v>
      </c>
      <c r="J131" s="61" t="s">
        <v>2</v>
      </c>
      <c r="K131" s="60">
        <v>680</v>
      </c>
      <c r="L131" s="62"/>
    </row>
    <row r="132" spans="1:12" ht="51" x14ac:dyDescent="0.25">
      <c r="A132" s="59">
        <f t="shared" si="4"/>
        <v>73</v>
      </c>
      <c r="B132" s="63" t="s">
        <v>163</v>
      </c>
      <c r="C132" s="101"/>
      <c r="D132" s="101"/>
      <c r="E132" s="101"/>
      <c r="F132" s="101"/>
      <c r="G132" s="101"/>
      <c r="H132" s="84">
        <v>12</v>
      </c>
      <c r="I132" s="84" t="s">
        <v>2</v>
      </c>
      <c r="J132" s="61" t="s">
        <v>2</v>
      </c>
      <c r="K132" s="60">
        <v>1020</v>
      </c>
      <c r="L132" s="62"/>
    </row>
    <row r="133" spans="1:12" ht="51" x14ac:dyDescent="0.25">
      <c r="A133" s="59">
        <f t="shared" si="4"/>
        <v>74</v>
      </c>
      <c r="B133" s="63" t="s">
        <v>164</v>
      </c>
      <c r="C133" s="101"/>
      <c r="D133" s="101"/>
      <c r="E133" s="101"/>
      <c r="F133" s="101"/>
      <c r="G133" s="101"/>
      <c r="H133" s="84">
        <v>10</v>
      </c>
      <c r="I133" s="84" t="s">
        <v>2</v>
      </c>
      <c r="J133" s="61" t="s">
        <v>2</v>
      </c>
      <c r="K133" s="60">
        <v>1950</v>
      </c>
      <c r="L133" s="62"/>
    </row>
    <row r="134" spans="1:12" ht="51" x14ac:dyDescent="0.25">
      <c r="A134" s="59">
        <f t="shared" si="4"/>
        <v>75</v>
      </c>
      <c r="B134" s="63" t="s">
        <v>165</v>
      </c>
      <c r="C134" s="101"/>
      <c r="D134" s="101"/>
      <c r="E134" s="101"/>
      <c r="F134" s="101"/>
      <c r="G134" s="101"/>
      <c r="H134" s="84">
        <v>10</v>
      </c>
      <c r="I134" s="84" t="s">
        <v>2</v>
      </c>
      <c r="J134" s="61" t="s">
        <v>2</v>
      </c>
      <c r="K134" s="60">
        <v>890</v>
      </c>
      <c r="L134" s="62"/>
    </row>
    <row r="135" spans="1:12" ht="51" x14ac:dyDescent="0.25">
      <c r="A135" s="59">
        <f t="shared" si="4"/>
        <v>76</v>
      </c>
      <c r="B135" s="63" t="s">
        <v>166</v>
      </c>
      <c r="C135" s="101"/>
      <c r="D135" s="101"/>
      <c r="E135" s="101"/>
      <c r="F135" s="101"/>
      <c r="G135" s="101"/>
      <c r="H135" s="84">
        <v>7</v>
      </c>
      <c r="I135" s="84" t="s">
        <v>2</v>
      </c>
      <c r="J135" s="61" t="s">
        <v>2</v>
      </c>
      <c r="K135" s="60">
        <v>1029</v>
      </c>
      <c r="L135" s="62"/>
    </row>
    <row r="136" spans="1:12" ht="51" x14ac:dyDescent="0.25">
      <c r="A136" s="59">
        <f t="shared" si="4"/>
        <v>77</v>
      </c>
      <c r="B136" s="63" t="s">
        <v>167</v>
      </c>
      <c r="C136" s="101"/>
      <c r="D136" s="101"/>
      <c r="E136" s="101"/>
      <c r="F136" s="101"/>
      <c r="G136" s="101"/>
      <c r="H136" s="84">
        <v>30</v>
      </c>
      <c r="I136" s="84" t="s">
        <v>2</v>
      </c>
      <c r="J136" s="61" t="s">
        <v>2</v>
      </c>
      <c r="K136" s="60">
        <v>630</v>
      </c>
      <c r="L136" s="62"/>
    </row>
    <row r="137" spans="1:12" ht="51" x14ac:dyDescent="0.25">
      <c r="A137" s="59">
        <f t="shared" si="4"/>
        <v>78</v>
      </c>
      <c r="B137" s="63" t="s">
        <v>168</v>
      </c>
      <c r="C137" s="101"/>
      <c r="D137" s="101"/>
      <c r="E137" s="101"/>
      <c r="F137" s="101"/>
      <c r="G137" s="101"/>
      <c r="H137" s="84">
        <v>4</v>
      </c>
      <c r="I137" s="84" t="s">
        <v>2</v>
      </c>
      <c r="J137" s="61" t="s">
        <v>2</v>
      </c>
      <c r="K137" s="60">
        <v>568</v>
      </c>
      <c r="L137" s="62"/>
    </row>
    <row r="138" spans="1:12" ht="51" x14ac:dyDescent="0.25">
      <c r="A138" s="59">
        <f t="shared" si="4"/>
        <v>79</v>
      </c>
      <c r="B138" s="63" t="s">
        <v>169</v>
      </c>
      <c r="C138" s="101"/>
      <c r="D138" s="101"/>
      <c r="E138" s="101"/>
      <c r="F138" s="101"/>
      <c r="G138" s="101"/>
      <c r="H138" s="84">
        <v>7</v>
      </c>
      <c r="I138" s="84" t="s">
        <v>2</v>
      </c>
      <c r="J138" s="61" t="s">
        <v>2</v>
      </c>
      <c r="K138" s="60">
        <v>1008</v>
      </c>
      <c r="L138" s="62"/>
    </row>
    <row r="139" spans="1:12" ht="51" x14ac:dyDescent="0.25">
      <c r="A139" s="59">
        <f t="shared" si="4"/>
        <v>80</v>
      </c>
      <c r="B139" s="63" t="s">
        <v>170</v>
      </c>
      <c r="C139" s="101"/>
      <c r="D139" s="101"/>
      <c r="E139" s="101"/>
      <c r="F139" s="101"/>
      <c r="G139" s="101"/>
      <c r="H139" s="84">
        <v>15</v>
      </c>
      <c r="I139" s="84" t="s">
        <v>2</v>
      </c>
      <c r="J139" s="61" t="s">
        <v>2</v>
      </c>
      <c r="K139" s="60">
        <v>255</v>
      </c>
      <c r="L139" s="62"/>
    </row>
    <row r="140" spans="1:12" ht="56.25" x14ac:dyDescent="0.25">
      <c r="A140" s="59">
        <f t="shared" si="4"/>
        <v>81</v>
      </c>
      <c r="B140" s="63" t="s">
        <v>171</v>
      </c>
      <c r="C140" s="101"/>
      <c r="D140" s="101"/>
      <c r="E140" s="101"/>
      <c r="F140" s="101"/>
      <c r="G140" s="101"/>
      <c r="H140" s="84">
        <v>1</v>
      </c>
      <c r="I140" s="84" t="s">
        <v>90</v>
      </c>
      <c r="J140" s="81" t="s">
        <v>90</v>
      </c>
      <c r="K140" s="60">
        <v>187</v>
      </c>
      <c r="L140" s="62"/>
    </row>
    <row r="141" spans="1:12" ht="56.25" x14ac:dyDescent="0.25">
      <c r="A141" s="59">
        <f t="shared" si="4"/>
        <v>82</v>
      </c>
      <c r="B141" s="63" t="s">
        <v>172</v>
      </c>
      <c r="C141" s="101"/>
      <c r="D141" s="101"/>
      <c r="E141" s="101"/>
      <c r="F141" s="101"/>
      <c r="G141" s="101"/>
      <c r="H141" s="84">
        <v>1</v>
      </c>
      <c r="I141" s="84" t="s">
        <v>91</v>
      </c>
      <c r="J141" s="81" t="s">
        <v>91</v>
      </c>
      <c r="K141" s="60">
        <v>103</v>
      </c>
      <c r="L141" s="62"/>
    </row>
    <row r="142" spans="1:12" ht="72" x14ac:dyDescent="0.25">
      <c r="A142" s="59">
        <f t="shared" si="4"/>
        <v>83</v>
      </c>
      <c r="B142" s="63" t="s">
        <v>173</v>
      </c>
      <c r="C142" s="86"/>
      <c r="D142" s="86"/>
      <c r="E142" s="86"/>
      <c r="F142" s="86"/>
      <c r="G142" s="86"/>
      <c r="H142" s="84">
        <v>25</v>
      </c>
      <c r="I142" s="84" t="s">
        <v>35</v>
      </c>
      <c r="J142" s="61" t="s">
        <v>35</v>
      </c>
      <c r="K142" s="60">
        <v>2100</v>
      </c>
      <c r="L142" s="62"/>
    </row>
    <row r="143" spans="1:12" ht="120" x14ac:dyDescent="0.25">
      <c r="A143" s="59">
        <f t="shared" si="4"/>
        <v>84</v>
      </c>
      <c r="B143" s="63" t="s">
        <v>174</v>
      </c>
      <c r="C143" s="86"/>
      <c r="D143" s="86"/>
      <c r="E143" s="86"/>
      <c r="F143" s="86"/>
      <c r="G143" s="86"/>
      <c r="H143" s="84">
        <v>30</v>
      </c>
      <c r="I143" s="84" t="s">
        <v>35</v>
      </c>
      <c r="J143" s="61" t="s">
        <v>35</v>
      </c>
      <c r="K143" s="60">
        <v>5640</v>
      </c>
      <c r="L143" s="62"/>
    </row>
    <row r="144" spans="1:12" ht="38.25" x14ac:dyDescent="0.25">
      <c r="A144" s="59">
        <f t="shared" si="4"/>
        <v>85</v>
      </c>
      <c r="B144" s="63" t="s">
        <v>175</v>
      </c>
      <c r="C144" s="101"/>
      <c r="D144" s="101"/>
      <c r="E144" s="101"/>
      <c r="F144" s="101"/>
      <c r="G144" s="101"/>
      <c r="H144" s="84">
        <v>6</v>
      </c>
      <c r="I144" s="84" t="s">
        <v>35</v>
      </c>
      <c r="J144" s="61" t="s">
        <v>35</v>
      </c>
      <c r="K144" s="60">
        <v>504</v>
      </c>
      <c r="L144" s="62"/>
    </row>
    <row r="145" spans="1:12" ht="38.25" x14ac:dyDescent="0.25">
      <c r="A145" s="59">
        <f t="shared" si="4"/>
        <v>86</v>
      </c>
      <c r="B145" s="63" t="s">
        <v>176</v>
      </c>
      <c r="C145" s="101"/>
      <c r="D145" s="101"/>
      <c r="E145" s="101"/>
      <c r="F145" s="101"/>
      <c r="G145" s="101"/>
      <c r="H145" s="84">
        <v>2</v>
      </c>
      <c r="I145" s="84" t="s">
        <v>35</v>
      </c>
      <c r="J145" s="61" t="s">
        <v>35</v>
      </c>
      <c r="K145" s="60">
        <v>156</v>
      </c>
      <c r="L145" s="62"/>
    </row>
    <row r="146" spans="1:12" ht="276" x14ac:dyDescent="0.25">
      <c r="A146" s="59">
        <f t="shared" si="4"/>
        <v>87</v>
      </c>
      <c r="B146" s="63" t="s">
        <v>177</v>
      </c>
      <c r="C146" s="82"/>
      <c r="D146" s="82"/>
      <c r="E146" s="82"/>
      <c r="F146" s="82"/>
      <c r="G146" s="82"/>
      <c r="H146" s="84">
        <v>3</v>
      </c>
      <c r="I146" s="100" t="s">
        <v>2</v>
      </c>
      <c r="J146" s="80" t="s">
        <v>2</v>
      </c>
      <c r="K146" s="60">
        <v>21744</v>
      </c>
      <c r="L146" s="62"/>
    </row>
    <row r="147" spans="1:12" ht="336" x14ac:dyDescent="0.25">
      <c r="A147" s="59">
        <f t="shared" si="4"/>
        <v>88</v>
      </c>
      <c r="B147" s="63" t="s">
        <v>178</v>
      </c>
      <c r="C147" s="102"/>
      <c r="D147" s="102"/>
      <c r="E147" s="102"/>
      <c r="F147" s="102"/>
      <c r="G147" s="102"/>
      <c r="H147" s="84">
        <v>1</v>
      </c>
      <c r="I147" s="84" t="s">
        <v>2</v>
      </c>
      <c r="J147" s="80" t="s">
        <v>2</v>
      </c>
      <c r="K147" s="60">
        <v>48162</v>
      </c>
      <c r="L147" s="62"/>
    </row>
    <row r="148" spans="1:12" ht="288" x14ac:dyDescent="0.25">
      <c r="A148" s="59">
        <f t="shared" si="4"/>
        <v>89</v>
      </c>
      <c r="B148" s="63" t="s">
        <v>179</v>
      </c>
      <c r="C148" s="102"/>
      <c r="D148" s="102"/>
      <c r="E148" s="102"/>
      <c r="F148" s="102"/>
      <c r="G148" s="102"/>
      <c r="H148" s="84">
        <v>1</v>
      </c>
      <c r="I148" s="84" t="s">
        <v>2</v>
      </c>
      <c r="J148" s="80" t="s">
        <v>2</v>
      </c>
      <c r="K148" s="60">
        <v>16621</v>
      </c>
      <c r="L148" s="62"/>
    </row>
    <row r="149" spans="1:12" ht="60" x14ac:dyDescent="0.25">
      <c r="A149" s="59">
        <f t="shared" si="4"/>
        <v>90</v>
      </c>
      <c r="B149" s="63" t="s">
        <v>180</v>
      </c>
      <c r="C149" s="82"/>
      <c r="D149" s="82"/>
      <c r="E149" s="82"/>
      <c r="F149" s="82"/>
      <c r="G149" s="82"/>
      <c r="H149" s="100">
        <v>2</v>
      </c>
      <c r="I149" s="100" t="s">
        <v>2</v>
      </c>
      <c r="J149" s="80" t="s">
        <v>2</v>
      </c>
      <c r="K149" s="60">
        <v>860</v>
      </c>
      <c r="L149" s="62"/>
    </row>
    <row r="150" spans="1:12" ht="60" x14ac:dyDescent="0.25">
      <c r="A150" s="59">
        <f t="shared" si="4"/>
        <v>91</v>
      </c>
      <c r="B150" s="63" t="s">
        <v>181</v>
      </c>
      <c r="C150" s="102"/>
      <c r="D150" s="102"/>
      <c r="E150" s="102"/>
      <c r="F150" s="102"/>
      <c r="G150" s="102"/>
      <c r="H150" s="84">
        <v>2</v>
      </c>
      <c r="I150" s="84" t="s">
        <v>2</v>
      </c>
      <c r="J150" s="61" t="s">
        <v>2</v>
      </c>
      <c r="K150" s="60">
        <v>968</v>
      </c>
      <c r="L150" s="62"/>
    </row>
    <row r="151" spans="1:12" ht="51" x14ac:dyDescent="0.25">
      <c r="A151" s="59">
        <f t="shared" si="4"/>
        <v>92</v>
      </c>
      <c r="B151" s="63" t="s">
        <v>182</v>
      </c>
      <c r="C151" s="102"/>
      <c r="D151" s="102"/>
      <c r="E151" s="102"/>
      <c r="F151" s="102"/>
      <c r="G151" s="102"/>
      <c r="H151" s="84">
        <v>4</v>
      </c>
      <c r="I151" s="84" t="s">
        <v>2</v>
      </c>
      <c r="J151" s="61" t="s">
        <v>2</v>
      </c>
      <c r="K151" s="60">
        <v>406</v>
      </c>
      <c r="L151" s="62"/>
    </row>
    <row r="152" spans="1:12" ht="60" x14ac:dyDescent="0.25">
      <c r="A152" s="59">
        <f t="shared" si="4"/>
        <v>93</v>
      </c>
      <c r="B152" s="63" t="s">
        <v>183</v>
      </c>
      <c r="C152" s="102"/>
      <c r="D152" s="102"/>
      <c r="E152" s="102"/>
      <c r="F152" s="102"/>
      <c r="G152" s="102"/>
      <c r="H152" s="84">
        <v>2</v>
      </c>
      <c r="I152" s="84" t="s">
        <v>2</v>
      </c>
      <c r="J152" s="61" t="s">
        <v>2</v>
      </c>
      <c r="K152" s="67">
        <v>682</v>
      </c>
      <c r="L152" s="62"/>
    </row>
    <row r="153" spans="1:12" x14ac:dyDescent="0.25">
      <c r="A153" s="4"/>
    </row>
    <row r="154" spans="1:12" x14ac:dyDescent="0.25">
      <c r="A154" s="4"/>
    </row>
    <row r="155" spans="1:12" x14ac:dyDescent="0.25">
      <c r="A155" s="4"/>
    </row>
    <row r="156" spans="1:12" x14ac:dyDescent="0.25">
      <c r="A156" s="4"/>
    </row>
    <row r="157" spans="1:12" x14ac:dyDescent="0.25">
      <c r="A157" s="4"/>
    </row>
    <row r="158" spans="1:12" x14ac:dyDescent="0.25">
      <c r="A158" s="4"/>
    </row>
    <row r="159" spans="1:12" x14ac:dyDescent="0.25">
      <c r="A159" s="4"/>
    </row>
    <row r="160" spans="1:12" x14ac:dyDescent="0.25">
      <c r="A160" s="4"/>
    </row>
    <row r="161" ht="15" customHeight="1" x14ac:dyDescent="0.25"/>
  </sheetData>
  <mergeCells count="2">
    <mergeCell ref="A1:K1"/>
    <mergeCell ref="A2:K2"/>
  </mergeCells>
  <pageMargins left="0.47244094488188998" right="0" top="0.511811023622047" bottom="0.118110236220472" header="0.196850393700787" footer="0.196850393700787"/>
  <pageSetup scale="92"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tabSelected="1" view="pageLayout" workbookViewId="0">
      <selection sqref="A1:F1"/>
    </sheetView>
  </sheetViews>
  <sheetFormatPr defaultRowHeight="15" x14ac:dyDescent="0.25"/>
  <cols>
    <col min="1" max="1" width="6.28515625" customWidth="1"/>
    <col min="2" max="2" width="51.140625" customWidth="1"/>
    <col min="3" max="3" width="7.85546875" bestFit="1" customWidth="1"/>
    <col min="4" max="4" width="8.42578125" bestFit="1" customWidth="1"/>
    <col min="5" max="5" width="6.7109375" bestFit="1" customWidth="1"/>
    <col min="6" max="6" width="9.42578125" bestFit="1" customWidth="1"/>
  </cols>
  <sheetData>
    <row r="1" spans="1:7" ht="60.75" customHeight="1" x14ac:dyDescent="0.25">
      <c r="A1" s="164" t="s">
        <v>231</v>
      </c>
      <c r="B1" s="165"/>
      <c r="C1" s="165"/>
      <c r="D1" s="165"/>
      <c r="E1" s="165"/>
      <c r="F1" s="166"/>
      <c r="G1" s="103"/>
    </row>
    <row r="2" spans="1:7" ht="50.25" customHeight="1" x14ac:dyDescent="0.25">
      <c r="A2" s="164" t="s">
        <v>75</v>
      </c>
      <c r="B2" s="165"/>
      <c r="C2" s="165"/>
      <c r="D2" s="165"/>
      <c r="E2" s="165"/>
      <c r="F2" s="166"/>
      <c r="G2" s="103"/>
    </row>
    <row r="3" spans="1:7" x14ac:dyDescent="0.25">
      <c r="A3" s="55" t="s">
        <v>0</v>
      </c>
      <c r="B3" s="107" t="s">
        <v>43</v>
      </c>
      <c r="C3" s="107" t="s">
        <v>44</v>
      </c>
      <c r="D3" s="107" t="s">
        <v>45</v>
      </c>
      <c r="E3" s="107" t="s">
        <v>46</v>
      </c>
      <c r="F3" s="108" t="s">
        <v>47</v>
      </c>
      <c r="G3" s="103"/>
    </row>
    <row r="4" spans="1:7" ht="108" x14ac:dyDescent="0.25">
      <c r="A4" s="109">
        <v>1</v>
      </c>
      <c r="B4" s="54" t="s">
        <v>77</v>
      </c>
      <c r="C4" s="110">
        <v>8.6959999999999997</v>
      </c>
      <c r="D4" s="111">
        <v>119.27</v>
      </c>
      <c r="E4" s="112" t="s">
        <v>33</v>
      </c>
      <c r="F4" s="98">
        <f>C4*D4</f>
        <v>1037.17192</v>
      </c>
      <c r="G4" s="51"/>
    </row>
    <row r="5" spans="1:7" ht="96" x14ac:dyDescent="0.25">
      <c r="A5" s="109">
        <v>2</v>
      </c>
      <c r="B5" s="113" t="s">
        <v>185</v>
      </c>
      <c r="C5" s="83">
        <v>2.899</v>
      </c>
      <c r="D5" s="114">
        <v>77.540000000000006</v>
      </c>
      <c r="E5" s="115" t="s">
        <v>33</v>
      </c>
      <c r="F5" s="98">
        <f t="shared" ref="F5:F68" si="0">C5*D5</f>
        <v>224.78846000000001</v>
      </c>
      <c r="G5" s="51"/>
    </row>
    <row r="6" spans="1:7" ht="84" x14ac:dyDescent="0.25">
      <c r="A6" s="109">
        <v>3</v>
      </c>
      <c r="B6" s="113" t="s">
        <v>186</v>
      </c>
      <c r="C6" s="83">
        <v>7.5419999999999998</v>
      </c>
      <c r="D6" s="114">
        <v>572.54999999999995</v>
      </c>
      <c r="E6" s="115" t="s">
        <v>33</v>
      </c>
      <c r="F6" s="98">
        <f t="shared" si="0"/>
        <v>4318.1720999999998</v>
      </c>
      <c r="G6" s="51"/>
    </row>
    <row r="7" spans="1:7" ht="48" x14ac:dyDescent="0.25">
      <c r="A7" s="109">
        <v>4</v>
      </c>
      <c r="B7" s="50" t="s">
        <v>61</v>
      </c>
      <c r="C7" s="83">
        <v>37.1</v>
      </c>
      <c r="D7" s="114">
        <v>266</v>
      </c>
      <c r="E7" s="115" t="s">
        <v>34</v>
      </c>
      <c r="F7" s="98">
        <f t="shared" si="0"/>
        <v>9868.6</v>
      </c>
      <c r="G7" s="51"/>
    </row>
    <row r="8" spans="1:7" ht="60" x14ac:dyDescent="0.25">
      <c r="A8" s="109">
        <v>5</v>
      </c>
      <c r="B8" s="113" t="s">
        <v>187</v>
      </c>
      <c r="C8" s="83">
        <v>8.2449999999999992</v>
      </c>
      <c r="D8" s="114">
        <v>4846.4799999999996</v>
      </c>
      <c r="E8" s="115" t="s">
        <v>33</v>
      </c>
      <c r="F8" s="145">
        <f t="shared" si="0"/>
        <v>39959.227599999991</v>
      </c>
      <c r="G8" s="51"/>
    </row>
    <row r="9" spans="1:7" ht="60" x14ac:dyDescent="0.25">
      <c r="A9" s="109">
        <v>6</v>
      </c>
      <c r="B9" s="50" t="s">
        <v>62</v>
      </c>
      <c r="C9" s="83">
        <v>3.71</v>
      </c>
      <c r="D9" s="114">
        <v>4105.5200000000004</v>
      </c>
      <c r="E9" s="144" t="s">
        <v>76</v>
      </c>
      <c r="F9" s="146">
        <f t="shared" si="0"/>
        <v>15231.479200000002</v>
      </c>
      <c r="G9" s="51"/>
    </row>
    <row r="10" spans="1:7" ht="156" x14ac:dyDescent="0.25">
      <c r="A10" s="109">
        <v>7</v>
      </c>
      <c r="B10" s="50" t="s">
        <v>63</v>
      </c>
      <c r="C10" s="83">
        <v>5.9630000000000001</v>
      </c>
      <c r="D10" s="114">
        <v>169.16</v>
      </c>
      <c r="E10" s="144" t="s">
        <v>34</v>
      </c>
      <c r="F10" s="146">
        <f t="shared" si="0"/>
        <v>1008.70108</v>
      </c>
      <c r="G10" s="51"/>
    </row>
    <row r="11" spans="1:7" ht="60" x14ac:dyDescent="0.25">
      <c r="A11" s="109">
        <v>8</v>
      </c>
      <c r="B11" s="50" t="s">
        <v>64</v>
      </c>
      <c r="C11" s="83">
        <v>27</v>
      </c>
      <c r="D11" s="114">
        <v>584.53</v>
      </c>
      <c r="E11" s="115" t="s">
        <v>34</v>
      </c>
      <c r="F11" s="98">
        <f t="shared" si="0"/>
        <v>15782.31</v>
      </c>
      <c r="G11" s="51"/>
    </row>
    <row r="12" spans="1:7" ht="48" x14ac:dyDescent="0.25">
      <c r="A12" s="109">
        <v>9</v>
      </c>
      <c r="B12" s="50" t="s">
        <v>65</v>
      </c>
      <c r="C12" s="83">
        <v>23.21</v>
      </c>
      <c r="D12" s="114">
        <v>24</v>
      </c>
      <c r="E12" s="115" t="s">
        <v>34</v>
      </c>
      <c r="F12" s="98">
        <f t="shared" si="0"/>
        <v>557.04</v>
      </c>
      <c r="G12" s="51"/>
    </row>
    <row r="13" spans="1:7" ht="96" x14ac:dyDescent="0.25">
      <c r="A13" s="109">
        <v>10</v>
      </c>
      <c r="B13" s="113" t="s">
        <v>188</v>
      </c>
      <c r="C13" s="83">
        <v>16.25</v>
      </c>
      <c r="D13" s="114">
        <v>205</v>
      </c>
      <c r="E13" s="115" t="s">
        <v>34</v>
      </c>
      <c r="F13" s="98">
        <f t="shared" si="0"/>
        <v>3331.25</v>
      </c>
      <c r="G13" s="51"/>
    </row>
    <row r="14" spans="1:7" ht="168" x14ac:dyDescent="0.25">
      <c r="A14" s="109">
        <v>11</v>
      </c>
      <c r="B14" s="113" t="s">
        <v>189</v>
      </c>
      <c r="C14" s="83">
        <v>42.78</v>
      </c>
      <c r="D14" s="122">
        <v>363</v>
      </c>
      <c r="E14" s="123" t="s">
        <v>34</v>
      </c>
      <c r="F14" s="145">
        <f t="shared" si="0"/>
        <v>15529.140000000001</v>
      </c>
      <c r="G14" s="51"/>
    </row>
    <row r="15" spans="1:7" ht="132" x14ac:dyDescent="0.25">
      <c r="A15" s="109">
        <v>12</v>
      </c>
      <c r="B15" s="116" t="s">
        <v>190</v>
      </c>
      <c r="C15" s="151">
        <v>23.204999999999998</v>
      </c>
      <c r="D15" s="148">
        <v>240.01</v>
      </c>
      <c r="E15" s="149" t="s">
        <v>34</v>
      </c>
      <c r="F15" s="146">
        <f t="shared" si="0"/>
        <v>5569.4320499999994</v>
      </c>
      <c r="G15" s="51"/>
    </row>
    <row r="16" spans="1:7" ht="156" x14ac:dyDescent="0.25">
      <c r="A16" s="109">
        <v>13</v>
      </c>
      <c r="B16" s="130" t="s">
        <v>191</v>
      </c>
      <c r="C16" s="147">
        <v>0.78600000000000003</v>
      </c>
      <c r="D16" s="148">
        <v>54439.07</v>
      </c>
      <c r="E16" s="149" t="s">
        <v>35</v>
      </c>
      <c r="F16" s="146">
        <f t="shared" si="0"/>
        <v>42789.109020000004</v>
      </c>
      <c r="G16" s="51"/>
    </row>
    <row r="17" spans="1:7" ht="108" x14ac:dyDescent="0.25">
      <c r="A17" s="109">
        <v>14</v>
      </c>
      <c r="B17" s="117" t="s">
        <v>192</v>
      </c>
      <c r="C17" s="110">
        <v>4.2</v>
      </c>
      <c r="D17" s="128">
        <v>4330</v>
      </c>
      <c r="E17" s="118" t="s">
        <v>34</v>
      </c>
      <c r="F17" s="98">
        <f t="shared" si="0"/>
        <v>18186</v>
      </c>
      <c r="G17" s="51"/>
    </row>
    <row r="18" spans="1:7" ht="36" x14ac:dyDescent="0.25">
      <c r="A18" s="109">
        <v>15</v>
      </c>
      <c r="B18" s="119" t="s">
        <v>193</v>
      </c>
      <c r="C18" s="83">
        <v>4.6280000000000001</v>
      </c>
      <c r="D18" s="114">
        <v>4198.0600000000004</v>
      </c>
      <c r="E18" s="115" t="s">
        <v>33</v>
      </c>
      <c r="F18" s="98">
        <f t="shared" si="0"/>
        <v>19428.621680000004</v>
      </c>
      <c r="G18" s="51"/>
    </row>
    <row r="19" spans="1:7" ht="36" x14ac:dyDescent="0.25">
      <c r="A19" s="109">
        <v>16</v>
      </c>
      <c r="B19" s="120" t="s">
        <v>194</v>
      </c>
      <c r="C19" s="121">
        <v>17.888000000000002</v>
      </c>
      <c r="D19" s="122">
        <v>4421.0600000000004</v>
      </c>
      <c r="E19" s="123" t="s">
        <v>33</v>
      </c>
      <c r="F19" s="98">
        <f t="shared" si="0"/>
        <v>79083.92128000001</v>
      </c>
      <c r="G19" s="51"/>
    </row>
    <row r="20" spans="1:7" ht="36" x14ac:dyDescent="0.25">
      <c r="A20" s="109">
        <v>17</v>
      </c>
      <c r="B20" s="124" t="s">
        <v>115</v>
      </c>
      <c r="C20" s="125">
        <v>23.21</v>
      </c>
      <c r="D20" s="126">
        <v>21</v>
      </c>
      <c r="E20" s="127" t="s">
        <v>34</v>
      </c>
      <c r="F20" s="98">
        <f t="shared" si="0"/>
        <v>487.41</v>
      </c>
      <c r="G20" s="51"/>
    </row>
    <row r="21" spans="1:7" ht="96" x14ac:dyDescent="0.25">
      <c r="A21" s="109">
        <v>18</v>
      </c>
      <c r="B21" s="117" t="s">
        <v>195</v>
      </c>
      <c r="C21" s="110">
        <v>184.28</v>
      </c>
      <c r="D21" s="128">
        <v>132.55000000000001</v>
      </c>
      <c r="E21" s="118" t="s">
        <v>34</v>
      </c>
      <c r="F21" s="98">
        <f t="shared" si="0"/>
        <v>24426.314000000002</v>
      </c>
      <c r="G21" s="51"/>
    </row>
    <row r="22" spans="1:7" ht="96" x14ac:dyDescent="0.25">
      <c r="A22" s="109">
        <v>19</v>
      </c>
      <c r="B22" s="113" t="s">
        <v>196</v>
      </c>
      <c r="C22" s="83">
        <v>23.21</v>
      </c>
      <c r="D22" s="114">
        <v>119.55</v>
      </c>
      <c r="E22" s="115" t="s">
        <v>34</v>
      </c>
      <c r="F22" s="145">
        <f t="shared" si="0"/>
        <v>2774.7555000000002</v>
      </c>
      <c r="G22" s="51"/>
    </row>
    <row r="23" spans="1:7" s="6" customFormat="1" ht="36" x14ac:dyDescent="0.25">
      <c r="A23" s="109">
        <v>20</v>
      </c>
      <c r="B23" s="113" t="s">
        <v>197</v>
      </c>
      <c r="C23" s="83">
        <v>14.48</v>
      </c>
      <c r="D23" s="114">
        <v>32.76</v>
      </c>
      <c r="E23" s="144" t="s">
        <v>34</v>
      </c>
      <c r="F23" s="146">
        <f t="shared" si="0"/>
        <v>474.3648</v>
      </c>
      <c r="G23" s="51"/>
    </row>
    <row r="24" spans="1:7" ht="96" x14ac:dyDescent="0.25">
      <c r="A24" s="109">
        <v>21</v>
      </c>
      <c r="B24" s="113" t="s">
        <v>198</v>
      </c>
      <c r="C24" s="83">
        <v>19.8</v>
      </c>
      <c r="D24" s="114">
        <v>497</v>
      </c>
      <c r="E24" s="144" t="s">
        <v>35</v>
      </c>
      <c r="F24" s="146">
        <f t="shared" si="0"/>
        <v>9840.6</v>
      </c>
      <c r="G24" s="51"/>
    </row>
    <row r="25" spans="1:7" ht="108" x14ac:dyDescent="0.25">
      <c r="A25" s="109">
        <v>22</v>
      </c>
      <c r="B25" s="113" t="s">
        <v>199</v>
      </c>
      <c r="C25" s="83">
        <v>6.3</v>
      </c>
      <c r="D25" s="114">
        <v>2581</v>
      </c>
      <c r="E25" s="115" t="s">
        <v>34</v>
      </c>
      <c r="F25" s="98">
        <f t="shared" si="0"/>
        <v>16260.3</v>
      </c>
      <c r="G25" s="51"/>
    </row>
    <row r="26" spans="1:7" ht="60" x14ac:dyDescent="0.25">
      <c r="A26" s="109">
        <v>23</v>
      </c>
      <c r="B26" s="113" t="s">
        <v>121</v>
      </c>
      <c r="C26" s="83">
        <v>5</v>
      </c>
      <c r="D26" s="114">
        <v>84</v>
      </c>
      <c r="E26" s="115" t="s">
        <v>2</v>
      </c>
      <c r="F26" s="98">
        <f t="shared" si="0"/>
        <v>420</v>
      </c>
      <c r="G26" s="51"/>
    </row>
    <row r="27" spans="1:7" ht="36" x14ac:dyDescent="0.25">
      <c r="A27" s="109">
        <v>24</v>
      </c>
      <c r="B27" s="113" t="s">
        <v>200</v>
      </c>
      <c r="C27" s="83">
        <v>15</v>
      </c>
      <c r="D27" s="114">
        <v>66</v>
      </c>
      <c r="E27" s="115" t="s">
        <v>2</v>
      </c>
      <c r="F27" s="98">
        <f t="shared" si="0"/>
        <v>990</v>
      </c>
      <c r="G27" s="51"/>
    </row>
    <row r="28" spans="1:7" ht="48" x14ac:dyDescent="0.25">
      <c r="A28" s="109">
        <v>25</v>
      </c>
      <c r="B28" s="113" t="s">
        <v>123</v>
      </c>
      <c r="C28" s="83">
        <v>10</v>
      </c>
      <c r="D28" s="114">
        <v>87</v>
      </c>
      <c r="E28" s="115" t="s">
        <v>2</v>
      </c>
      <c r="F28" s="98">
        <f t="shared" si="0"/>
        <v>870</v>
      </c>
      <c r="G28" s="51"/>
    </row>
    <row r="29" spans="1:7" ht="60" x14ac:dyDescent="0.25">
      <c r="A29" s="109">
        <v>26</v>
      </c>
      <c r="B29" s="113" t="s">
        <v>201</v>
      </c>
      <c r="C29" s="83">
        <v>5</v>
      </c>
      <c r="D29" s="114">
        <v>159</v>
      </c>
      <c r="E29" s="115" t="s">
        <v>2</v>
      </c>
      <c r="F29" s="98">
        <f t="shared" si="0"/>
        <v>795</v>
      </c>
      <c r="G29" s="51"/>
    </row>
    <row r="30" spans="1:7" ht="96" x14ac:dyDescent="0.25">
      <c r="A30" s="109">
        <v>27</v>
      </c>
      <c r="B30" s="50" t="s">
        <v>66</v>
      </c>
      <c r="C30" s="83">
        <v>4</v>
      </c>
      <c r="D30" s="114">
        <v>456</v>
      </c>
      <c r="E30" s="115" t="s">
        <v>73</v>
      </c>
      <c r="F30" s="98">
        <f t="shared" si="0"/>
        <v>1824</v>
      </c>
      <c r="G30" s="51"/>
    </row>
    <row r="31" spans="1:7" ht="60" x14ac:dyDescent="0.25">
      <c r="A31" s="109">
        <v>28</v>
      </c>
      <c r="B31" s="113" t="s">
        <v>202</v>
      </c>
      <c r="C31" s="83">
        <v>207.5</v>
      </c>
      <c r="D31" s="114">
        <v>122</v>
      </c>
      <c r="E31" s="115" t="s">
        <v>34</v>
      </c>
      <c r="F31" s="145">
        <f t="shared" si="0"/>
        <v>25315</v>
      </c>
      <c r="G31" s="51"/>
    </row>
    <row r="32" spans="1:7" ht="96" x14ac:dyDescent="0.25">
      <c r="A32" s="109">
        <v>29</v>
      </c>
      <c r="B32" s="50" t="s">
        <v>67</v>
      </c>
      <c r="C32" s="83">
        <v>52.68</v>
      </c>
      <c r="D32" s="114">
        <v>44.2</v>
      </c>
      <c r="E32" s="144" t="s">
        <v>74</v>
      </c>
      <c r="F32" s="146">
        <f t="shared" si="0"/>
        <v>2328.4560000000001</v>
      </c>
      <c r="G32" s="51"/>
    </row>
    <row r="33" spans="1:7" ht="36" x14ac:dyDescent="0.25">
      <c r="A33" s="109">
        <v>30</v>
      </c>
      <c r="B33" s="50" t="s">
        <v>68</v>
      </c>
      <c r="C33" s="83">
        <v>52.68</v>
      </c>
      <c r="D33" s="114">
        <v>49</v>
      </c>
      <c r="E33" s="144" t="s">
        <v>74</v>
      </c>
      <c r="F33" s="146">
        <f t="shared" si="0"/>
        <v>2581.3200000000002</v>
      </c>
      <c r="G33" s="51"/>
    </row>
    <row r="34" spans="1:7" ht="96" x14ac:dyDescent="0.25">
      <c r="A34" s="109">
        <v>31</v>
      </c>
      <c r="B34" s="50" t="s">
        <v>78</v>
      </c>
      <c r="C34" s="83">
        <v>72.39</v>
      </c>
      <c r="D34" s="114">
        <v>45.1</v>
      </c>
      <c r="E34" s="115" t="s">
        <v>74</v>
      </c>
      <c r="F34" s="98">
        <f t="shared" si="0"/>
        <v>3264.7890000000002</v>
      </c>
      <c r="G34" s="51"/>
    </row>
    <row r="35" spans="1:7" ht="120" x14ac:dyDescent="0.25">
      <c r="A35" s="109">
        <v>32</v>
      </c>
      <c r="B35" s="50" t="s">
        <v>69</v>
      </c>
      <c r="C35" s="83">
        <v>72.39</v>
      </c>
      <c r="D35" s="114">
        <v>67</v>
      </c>
      <c r="E35" s="115" t="s">
        <v>74</v>
      </c>
      <c r="F35" s="98">
        <f t="shared" si="0"/>
        <v>4850.13</v>
      </c>
      <c r="G35" s="51"/>
    </row>
    <row r="36" spans="1:7" ht="48" x14ac:dyDescent="0.25">
      <c r="A36" s="109">
        <v>33</v>
      </c>
      <c r="B36" s="113" t="s">
        <v>203</v>
      </c>
      <c r="C36" s="83">
        <v>6.35</v>
      </c>
      <c r="D36" s="114">
        <v>38</v>
      </c>
      <c r="E36" s="115" t="s">
        <v>34</v>
      </c>
      <c r="F36" s="98">
        <f t="shared" si="0"/>
        <v>241.29999999999998</v>
      </c>
      <c r="G36" s="51"/>
    </row>
    <row r="37" spans="1:7" ht="120" x14ac:dyDescent="0.25">
      <c r="A37" s="109">
        <v>34</v>
      </c>
      <c r="B37" s="113" t="s">
        <v>204</v>
      </c>
      <c r="C37" s="83">
        <v>6.35</v>
      </c>
      <c r="D37" s="114">
        <v>81</v>
      </c>
      <c r="E37" s="115" t="s">
        <v>34</v>
      </c>
      <c r="F37" s="98">
        <f t="shared" si="0"/>
        <v>514.35</v>
      </c>
      <c r="G37" s="51"/>
    </row>
    <row r="38" spans="1:7" ht="108" x14ac:dyDescent="0.25">
      <c r="A38" s="109">
        <v>35</v>
      </c>
      <c r="B38" s="113" t="s">
        <v>205</v>
      </c>
      <c r="C38" s="83">
        <v>0.51600000000000001</v>
      </c>
      <c r="D38" s="114">
        <v>9888</v>
      </c>
      <c r="E38" s="115" t="s">
        <v>88</v>
      </c>
      <c r="F38" s="98">
        <f t="shared" si="0"/>
        <v>5102.2080000000005</v>
      </c>
      <c r="G38" s="51"/>
    </row>
    <row r="39" spans="1:7" ht="48" x14ac:dyDescent="0.25">
      <c r="A39" s="109">
        <v>36</v>
      </c>
      <c r="B39" s="113" t="s">
        <v>129</v>
      </c>
      <c r="C39" s="83">
        <v>5.16</v>
      </c>
      <c r="D39" s="114">
        <v>29</v>
      </c>
      <c r="E39" s="115" t="s">
        <v>34</v>
      </c>
      <c r="F39" s="145">
        <f t="shared" si="0"/>
        <v>149.64000000000001</v>
      </c>
      <c r="G39" s="51"/>
    </row>
    <row r="40" spans="1:7" ht="84" x14ac:dyDescent="0.25">
      <c r="A40" s="109">
        <v>37</v>
      </c>
      <c r="B40" s="113" t="s">
        <v>206</v>
      </c>
      <c r="C40" s="83">
        <v>5.16</v>
      </c>
      <c r="D40" s="114">
        <v>79</v>
      </c>
      <c r="E40" s="144" t="s">
        <v>34</v>
      </c>
      <c r="F40" s="146">
        <f t="shared" si="0"/>
        <v>407.64</v>
      </c>
      <c r="G40" s="51"/>
    </row>
    <row r="41" spans="1:7" ht="288" x14ac:dyDescent="0.25">
      <c r="A41" s="109">
        <v>38</v>
      </c>
      <c r="B41" s="113" t="s">
        <v>207</v>
      </c>
      <c r="C41" s="83">
        <v>23.21</v>
      </c>
      <c r="D41" s="114">
        <v>1679</v>
      </c>
      <c r="E41" s="144" t="s">
        <v>34</v>
      </c>
      <c r="F41" s="146">
        <f t="shared" si="0"/>
        <v>38969.590000000004</v>
      </c>
      <c r="G41" s="51"/>
    </row>
    <row r="42" spans="1:7" ht="180" x14ac:dyDescent="0.25">
      <c r="A42" s="109">
        <v>39</v>
      </c>
      <c r="B42" s="129" t="s">
        <v>208</v>
      </c>
      <c r="C42" s="83">
        <v>82.43</v>
      </c>
      <c r="D42" s="114">
        <v>1029</v>
      </c>
      <c r="E42" s="144" t="s">
        <v>34</v>
      </c>
      <c r="F42" s="146">
        <f t="shared" si="0"/>
        <v>84820.47</v>
      </c>
      <c r="G42" s="51"/>
    </row>
    <row r="43" spans="1:7" ht="168" x14ac:dyDescent="0.25">
      <c r="A43" s="109">
        <v>40</v>
      </c>
      <c r="B43" s="130" t="s">
        <v>209</v>
      </c>
      <c r="C43" s="83">
        <v>8.4</v>
      </c>
      <c r="D43" s="114">
        <v>183</v>
      </c>
      <c r="E43" s="115" t="s">
        <v>35</v>
      </c>
      <c r="F43" s="98">
        <f t="shared" si="0"/>
        <v>1537.2</v>
      </c>
      <c r="G43" s="51"/>
    </row>
    <row r="44" spans="1:7" x14ac:dyDescent="0.25">
      <c r="A44" s="109">
        <v>41</v>
      </c>
      <c r="B44" s="117" t="s">
        <v>134</v>
      </c>
      <c r="C44" s="83">
        <v>7.2</v>
      </c>
      <c r="D44" s="114">
        <v>658</v>
      </c>
      <c r="E44" s="115" t="s">
        <v>35</v>
      </c>
      <c r="F44" s="145">
        <f t="shared" si="0"/>
        <v>4737.6000000000004</v>
      </c>
      <c r="G44" s="51"/>
    </row>
    <row r="45" spans="1:7" x14ac:dyDescent="0.25">
      <c r="A45" s="109">
        <v>42</v>
      </c>
      <c r="B45" s="113" t="s">
        <v>135</v>
      </c>
      <c r="C45" s="83">
        <v>6.48</v>
      </c>
      <c r="D45" s="114">
        <v>263</v>
      </c>
      <c r="E45" s="144" t="s">
        <v>35</v>
      </c>
      <c r="F45" s="146">
        <f t="shared" si="0"/>
        <v>1704.24</v>
      </c>
      <c r="G45" s="51"/>
    </row>
    <row r="46" spans="1:7" ht="48" x14ac:dyDescent="0.25">
      <c r="A46" s="109">
        <v>43</v>
      </c>
      <c r="B46" s="113" t="s">
        <v>210</v>
      </c>
      <c r="C46" s="83">
        <v>1.08</v>
      </c>
      <c r="D46" s="114">
        <v>585</v>
      </c>
      <c r="E46" s="144" t="s">
        <v>34</v>
      </c>
      <c r="F46" s="146">
        <f t="shared" si="0"/>
        <v>631.80000000000007</v>
      </c>
      <c r="G46" s="51"/>
    </row>
    <row r="47" spans="1:7" ht="48" x14ac:dyDescent="0.25">
      <c r="A47" s="109">
        <v>44</v>
      </c>
      <c r="B47" s="113" t="s">
        <v>137</v>
      </c>
      <c r="C47" s="83">
        <v>450</v>
      </c>
      <c r="D47" s="114">
        <v>12</v>
      </c>
      <c r="E47" s="115" t="s">
        <v>2</v>
      </c>
      <c r="F47" s="98">
        <f t="shared" si="0"/>
        <v>5400</v>
      </c>
      <c r="G47" s="51"/>
    </row>
    <row r="48" spans="1:7" ht="84" x14ac:dyDescent="0.25">
      <c r="A48" s="109">
        <f>A47+1</f>
        <v>45</v>
      </c>
      <c r="B48" s="113" t="s">
        <v>25</v>
      </c>
      <c r="C48" s="83">
        <v>10</v>
      </c>
      <c r="D48" s="114">
        <v>162</v>
      </c>
      <c r="E48" s="115" t="s">
        <v>2</v>
      </c>
      <c r="F48" s="98">
        <f t="shared" si="0"/>
        <v>1620</v>
      </c>
      <c r="G48" s="51"/>
    </row>
    <row r="49" spans="1:7" ht="36" x14ac:dyDescent="0.25">
      <c r="A49" s="109">
        <v>46</v>
      </c>
      <c r="B49" s="113" t="s">
        <v>138</v>
      </c>
      <c r="C49" s="83">
        <v>3</v>
      </c>
      <c r="D49" s="114">
        <v>187</v>
      </c>
      <c r="E49" s="115" t="s">
        <v>2</v>
      </c>
      <c r="F49" s="98">
        <f t="shared" si="0"/>
        <v>561</v>
      </c>
      <c r="G49" s="51"/>
    </row>
    <row r="50" spans="1:7" ht="36" x14ac:dyDescent="0.25">
      <c r="A50" s="109">
        <v>47</v>
      </c>
      <c r="B50" s="52" t="s">
        <v>211</v>
      </c>
      <c r="C50" s="83">
        <v>3</v>
      </c>
      <c r="D50" s="114">
        <v>127</v>
      </c>
      <c r="E50" s="115" t="s">
        <v>2</v>
      </c>
      <c r="F50" s="98">
        <f t="shared" si="0"/>
        <v>381</v>
      </c>
      <c r="G50" s="51"/>
    </row>
    <row r="51" spans="1:7" x14ac:dyDescent="0.25">
      <c r="A51" s="109"/>
      <c r="B51" s="53" t="s">
        <v>103</v>
      </c>
      <c r="C51" s="84"/>
      <c r="D51" s="114"/>
      <c r="E51" s="115"/>
      <c r="F51" s="98">
        <f t="shared" si="0"/>
        <v>0</v>
      </c>
      <c r="G51" s="51"/>
    </row>
    <row r="52" spans="1:7" ht="60" x14ac:dyDescent="0.25">
      <c r="A52" s="109">
        <v>48</v>
      </c>
      <c r="B52" s="117" t="s">
        <v>140</v>
      </c>
      <c r="C52" s="83">
        <v>4</v>
      </c>
      <c r="D52" s="114">
        <v>3104</v>
      </c>
      <c r="E52" s="115" t="s">
        <v>2</v>
      </c>
      <c r="F52" s="98">
        <f t="shared" si="0"/>
        <v>12416</v>
      </c>
      <c r="G52" s="51"/>
    </row>
    <row r="53" spans="1:7" ht="72" x14ac:dyDescent="0.25">
      <c r="A53" s="109">
        <f>A52+1</f>
        <v>49</v>
      </c>
      <c r="B53" s="113" t="s">
        <v>212</v>
      </c>
      <c r="C53" s="83">
        <v>4</v>
      </c>
      <c r="D53" s="114">
        <v>380</v>
      </c>
      <c r="E53" s="115" t="s">
        <v>2</v>
      </c>
      <c r="F53" s="98">
        <f t="shared" si="0"/>
        <v>1520</v>
      </c>
      <c r="G53" s="51"/>
    </row>
    <row r="54" spans="1:7" ht="72" x14ac:dyDescent="0.25">
      <c r="A54" s="109">
        <f t="shared" ref="A54:A97" si="1">A53+1</f>
        <v>50</v>
      </c>
      <c r="B54" s="113" t="s">
        <v>213</v>
      </c>
      <c r="C54" s="83">
        <v>3</v>
      </c>
      <c r="D54" s="114">
        <v>945</v>
      </c>
      <c r="E54" s="115" t="s">
        <v>2</v>
      </c>
      <c r="F54" s="98">
        <f t="shared" si="0"/>
        <v>2835</v>
      </c>
      <c r="G54" s="51"/>
    </row>
    <row r="55" spans="1:7" ht="48" x14ac:dyDescent="0.25">
      <c r="A55" s="109">
        <f t="shared" si="1"/>
        <v>51</v>
      </c>
      <c r="B55" s="50" t="s">
        <v>26</v>
      </c>
      <c r="C55" s="83">
        <v>2</v>
      </c>
      <c r="D55" s="114">
        <v>881</v>
      </c>
      <c r="E55" s="115" t="s">
        <v>2</v>
      </c>
      <c r="F55" s="98">
        <f t="shared" si="0"/>
        <v>1762</v>
      </c>
      <c r="G55" s="51"/>
    </row>
    <row r="56" spans="1:7" ht="48" x14ac:dyDescent="0.25">
      <c r="A56" s="109">
        <f t="shared" si="1"/>
        <v>52</v>
      </c>
      <c r="B56" s="113" t="s">
        <v>143</v>
      </c>
      <c r="C56" s="83">
        <v>4</v>
      </c>
      <c r="D56" s="114">
        <v>1015</v>
      </c>
      <c r="E56" s="115" t="s">
        <v>36</v>
      </c>
      <c r="F56" s="98">
        <f t="shared" si="0"/>
        <v>4060</v>
      </c>
      <c r="G56" s="51"/>
    </row>
    <row r="57" spans="1:7" ht="48" x14ac:dyDescent="0.25">
      <c r="A57" s="109">
        <f t="shared" si="1"/>
        <v>53</v>
      </c>
      <c r="B57" s="113" t="s">
        <v>214</v>
      </c>
      <c r="C57" s="83">
        <v>4</v>
      </c>
      <c r="D57" s="114">
        <v>155</v>
      </c>
      <c r="E57" s="115" t="s">
        <v>2</v>
      </c>
      <c r="F57" s="145">
        <f t="shared" si="0"/>
        <v>620</v>
      </c>
      <c r="G57" s="51"/>
    </row>
    <row r="58" spans="1:7" ht="48" x14ac:dyDescent="0.25">
      <c r="A58" s="109">
        <f t="shared" si="1"/>
        <v>54</v>
      </c>
      <c r="B58" s="113" t="s">
        <v>215</v>
      </c>
      <c r="C58" s="83">
        <v>2</v>
      </c>
      <c r="D58" s="114">
        <v>414</v>
      </c>
      <c r="E58" s="144" t="s">
        <v>2</v>
      </c>
      <c r="F58" s="146">
        <f t="shared" si="0"/>
        <v>828</v>
      </c>
      <c r="G58" s="51"/>
    </row>
    <row r="59" spans="1:7" ht="84" x14ac:dyDescent="0.25">
      <c r="A59" s="109">
        <f t="shared" si="1"/>
        <v>55</v>
      </c>
      <c r="B59" s="113" t="s">
        <v>216</v>
      </c>
      <c r="C59" s="83">
        <v>2</v>
      </c>
      <c r="D59" s="114">
        <v>2208</v>
      </c>
      <c r="E59" s="144" t="s">
        <v>2</v>
      </c>
      <c r="F59" s="146">
        <f t="shared" si="0"/>
        <v>4416</v>
      </c>
      <c r="G59" s="51"/>
    </row>
    <row r="60" spans="1:7" ht="36" x14ac:dyDescent="0.25">
      <c r="A60" s="109">
        <f t="shared" si="1"/>
        <v>56</v>
      </c>
      <c r="B60" s="113" t="s">
        <v>217</v>
      </c>
      <c r="C60" s="83">
        <v>2</v>
      </c>
      <c r="D60" s="114">
        <v>1497</v>
      </c>
      <c r="E60" s="115" t="s">
        <v>2</v>
      </c>
      <c r="F60" s="98">
        <f t="shared" si="0"/>
        <v>2994</v>
      </c>
      <c r="G60" s="51"/>
    </row>
    <row r="61" spans="1:7" ht="60" x14ac:dyDescent="0.25">
      <c r="A61" s="109">
        <f t="shared" si="1"/>
        <v>57</v>
      </c>
      <c r="B61" s="113" t="s">
        <v>218</v>
      </c>
      <c r="C61" s="83">
        <v>5</v>
      </c>
      <c r="D61" s="114">
        <v>107</v>
      </c>
      <c r="E61" s="115" t="s">
        <v>2</v>
      </c>
      <c r="F61" s="98">
        <f t="shared" si="0"/>
        <v>535</v>
      </c>
      <c r="G61" s="51"/>
    </row>
    <row r="62" spans="1:7" ht="60" x14ac:dyDescent="0.25">
      <c r="A62" s="109">
        <f t="shared" si="1"/>
        <v>58</v>
      </c>
      <c r="B62" s="113" t="s">
        <v>148</v>
      </c>
      <c r="C62" s="83">
        <v>2</v>
      </c>
      <c r="D62" s="114">
        <v>91</v>
      </c>
      <c r="E62" s="115" t="s">
        <v>2</v>
      </c>
      <c r="F62" s="98">
        <f t="shared" si="0"/>
        <v>182</v>
      </c>
      <c r="G62" s="51"/>
    </row>
    <row r="63" spans="1:7" ht="48" x14ac:dyDescent="0.25">
      <c r="A63" s="109">
        <f t="shared" si="1"/>
        <v>59</v>
      </c>
      <c r="B63" s="113" t="s">
        <v>149</v>
      </c>
      <c r="C63" s="83">
        <v>5</v>
      </c>
      <c r="D63" s="114">
        <v>1251</v>
      </c>
      <c r="E63" s="115" t="s">
        <v>2</v>
      </c>
      <c r="F63" s="98">
        <f t="shared" si="0"/>
        <v>6255</v>
      </c>
      <c r="G63" s="51"/>
    </row>
    <row r="64" spans="1:7" ht="48" x14ac:dyDescent="0.25">
      <c r="A64" s="109">
        <f t="shared" si="1"/>
        <v>60</v>
      </c>
      <c r="B64" s="113" t="s">
        <v>150</v>
      </c>
      <c r="C64" s="83">
        <v>7</v>
      </c>
      <c r="D64" s="114">
        <v>539</v>
      </c>
      <c r="E64" s="115" t="s">
        <v>2</v>
      </c>
      <c r="F64" s="98">
        <f t="shared" si="0"/>
        <v>3773</v>
      </c>
      <c r="G64" s="51"/>
    </row>
    <row r="65" spans="1:7" ht="60" x14ac:dyDescent="0.25">
      <c r="A65" s="109">
        <f t="shared" si="1"/>
        <v>61</v>
      </c>
      <c r="B65" s="113" t="s">
        <v>219</v>
      </c>
      <c r="C65" s="83">
        <v>5</v>
      </c>
      <c r="D65" s="114">
        <v>493</v>
      </c>
      <c r="E65" s="115" t="s">
        <v>2</v>
      </c>
      <c r="F65" s="98">
        <f t="shared" si="0"/>
        <v>2465</v>
      </c>
      <c r="G65" s="51"/>
    </row>
    <row r="66" spans="1:7" ht="36" x14ac:dyDescent="0.25">
      <c r="A66" s="109">
        <f t="shared" si="1"/>
        <v>62</v>
      </c>
      <c r="B66" s="113" t="s">
        <v>220</v>
      </c>
      <c r="C66" s="83">
        <v>5</v>
      </c>
      <c r="D66" s="114">
        <v>815</v>
      </c>
      <c r="E66" s="115" t="s">
        <v>2</v>
      </c>
      <c r="F66" s="145">
        <f t="shared" si="0"/>
        <v>4075</v>
      </c>
      <c r="G66" s="51"/>
    </row>
    <row r="67" spans="1:7" ht="72" x14ac:dyDescent="0.25">
      <c r="A67" s="109">
        <f t="shared" si="1"/>
        <v>63</v>
      </c>
      <c r="B67" s="113" t="s">
        <v>221</v>
      </c>
      <c r="C67" s="83">
        <v>2</v>
      </c>
      <c r="D67" s="114">
        <v>555</v>
      </c>
      <c r="E67" s="144" t="s">
        <v>2</v>
      </c>
      <c r="F67" s="146">
        <f t="shared" si="0"/>
        <v>1110</v>
      </c>
      <c r="G67" s="51"/>
    </row>
    <row r="68" spans="1:7" ht="192" x14ac:dyDescent="0.25">
      <c r="A68" s="109">
        <f t="shared" si="1"/>
        <v>64</v>
      </c>
      <c r="B68" s="113" t="s">
        <v>222</v>
      </c>
      <c r="C68" s="83">
        <v>25</v>
      </c>
      <c r="D68" s="114">
        <v>177</v>
      </c>
      <c r="E68" s="144" t="s">
        <v>35</v>
      </c>
      <c r="F68" s="146">
        <f t="shared" si="0"/>
        <v>4425</v>
      </c>
      <c r="G68" s="51"/>
    </row>
    <row r="69" spans="1:7" ht="24" x14ac:dyDescent="0.25">
      <c r="A69" s="109">
        <f t="shared" si="1"/>
        <v>65</v>
      </c>
      <c r="B69" s="113" t="s">
        <v>155</v>
      </c>
      <c r="C69" s="83">
        <v>10</v>
      </c>
      <c r="D69" s="114">
        <v>101</v>
      </c>
      <c r="E69" s="115" t="s">
        <v>35</v>
      </c>
      <c r="F69" s="98">
        <f t="shared" ref="F69:F97" si="2">C69*D69</f>
        <v>1010</v>
      </c>
      <c r="G69" s="51"/>
    </row>
    <row r="70" spans="1:7" ht="24" x14ac:dyDescent="0.25">
      <c r="A70" s="109">
        <f t="shared" si="1"/>
        <v>66</v>
      </c>
      <c r="B70" s="113" t="s">
        <v>156</v>
      </c>
      <c r="C70" s="83">
        <v>10</v>
      </c>
      <c r="D70" s="114">
        <v>137</v>
      </c>
      <c r="E70" s="115" t="s">
        <v>35</v>
      </c>
      <c r="F70" s="98">
        <f t="shared" si="2"/>
        <v>1370</v>
      </c>
      <c r="G70" s="51"/>
    </row>
    <row r="71" spans="1:7" ht="48" x14ac:dyDescent="0.25">
      <c r="A71" s="109">
        <f t="shared" si="1"/>
        <v>67</v>
      </c>
      <c r="B71" s="113" t="s">
        <v>223</v>
      </c>
      <c r="C71" s="83">
        <v>2</v>
      </c>
      <c r="D71" s="114">
        <v>778</v>
      </c>
      <c r="E71" s="115" t="s">
        <v>2</v>
      </c>
      <c r="F71" s="98">
        <f t="shared" si="2"/>
        <v>1556</v>
      </c>
      <c r="G71" s="51"/>
    </row>
    <row r="72" spans="1:7" ht="48" x14ac:dyDescent="0.25">
      <c r="A72" s="109">
        <f t="shared" si="1"/>
        <v>68</v>
      </c>
      <c r="B72" s="113" t="s">
        <v>224</v>
      </c>
      <c r="C72" s="83">
        <v>2</v>
      </c>
      <c r="D72" s="114">
        <v>5128</v>
      </c>
      <c r="E72" s="115" t="s">
        <v>2</v>
      </c>
      <c r="F72" s="98">
        <f t="shared" si="2"/>
        <v>10256</v>
      </c>
      <c r="G72" s="51"/>
    </row>
    <row r="73" spans="1:7" ht="48" x14ac:dyDescent="0.25">
      <c r="A73" s="109">
        <f t="shared" si="1"/>
        <v>69</v>
      </c>
      <c r="B73" s="113" t="s">
        <v>159</v>
      </c>
      <c r="C73" s="83">
        <v>2</v>
      </c>
      <c r="D73" s="114">
        <v>96</v>
      </c>
      <c r="E73" s="115" t="s">
        <v>2</v>
      </c>
      <c r="F73" s="98">
        <f t="shared" si="2"/>
        <v>192</v>
      </c>
      <c r="G73" s="51"/>
    </row>
    <row r="74" spans="1:7" ht="36" x14ac:dyDescent="0.25">
      <c r="A74" s="109">
        <f t="shared" si="1"/>
        <v>70</v>
      </c>
      <c r="B74" s="113" t="s">
        <v>160</v>
      </c>
      <c r="C74" s="83">
        <v>4</v>
      </c>
      <c r="D74" s="114">
        <v>19</v>
      </c>
      <c r="E74" s="115" t="s">
        <v>2</v>
      </c>
      <c r="F74" s="98">
        <f t="shared" si="2"/>
        <v>76</v>
      </c>
      <c r="G74" s="51"/>
    </row>
    <row r="75" spans="1:7" ht="36" x14ac:dyDescent="0.25">
      <c r="A75" s="109">
        <f t="shared" si="1"/>
        <v>71</v>
      </c>
      <c r="B75" s="113" t="s">
        <v>161</v>
      </c>
      <c r="C75" s="83">
        <v>30</v>
      </c>
      <c r="D75" s="114">
        <v>292</v>
      </c>
      <c r="E75" s="115" t="s">
        <v>35</v>
      </c>
      <c r="F75" s="98">
        <f t="shared" si="2"/>
        <v>8760</v>
      </c>
      <c r="G75" s="51"/>
    </row>
    <row r="76" spans="1:7" ht="24" x14ac:dyDescent="0.25">
      <c r="A76" s="109">
        <f t="shared" si="1"/>
        <v>72</v>
      </c>
      <c r="B76" s="50" t="s">
        <v>162</v>
      </c>
      <c r="C76" s="83">
        <v>8</v>
      </c>
      <c r="D76" s="114">
        <v>85</v>
      </c>
      <c r="E76" s="115" t="s">
        <v>2</v>
      </c>
      <c r="F76" s="98">
        <f t="shared" si="2"/>
        <v>680</v>
      </c>
      <c r="G76" s="51"/>
    </row>
    <row r="77" spans="1:7" x14ac:dyDescent="0.25">
      <c r="A77" s="109">
        <f t="shared" si="1"/>
        <v>73</v>
      </c>
      <c r="B77" s="113" t="s">
        <v>163</v>
      </c>
      <c r="C77" s="83">
        <v>12</v>
      </c>
      <c r="D77" s="114">
        <v>85</v>
      </c>
      <c r="E77" s="115" t="s">
        <v>2</v>
      </c>
      <c r="F77" s="98">
        <f t="shared" si="2"/>
        <v>1020</v>
      </c>
      <c r="G77" s="51"/>
    </row>
    <row r="78" spans="1:7" x14ac:dyDescent="0.25">
      <c r="A78" s="109">
        <f t="shared" si="1"/>
        <v>74</v>
      </c>
      <c r="B78" s="113" t="s">
        <v>164</v>
      </c>
      <c r="C78" s="83">
        <v>10</v>
      </c>
      <c r="D78" s="114">
        <v>195</v>
      </c>
      <c r="E78" s="115" t="s">
        <v>2</v>
      </c>
      <c r="F78" s="98">
        <f t="shared" si="2"/>
        <v>1950</v>
      </c>
      <c r="G78" s="51"/>
    </row>
    <row r="79" spans="1:7" x14ac:dyDescent="0.25">
      <c r="A79" s="109">
        <f t="shared" si="1"/>
        <v>75</v>
      </c>
      <c r="B79" s="113" t="s">
        <v>165</v>
      </c>
      <c r="C79" s="83">
        <v>10</v>
      </c>
      <c r="D79" s="114">
        <v>89</v>
      </c>
      <c r="E79" s="115" t="s">
        <v>2</v>
      </c>
      <c r="F79" s="98">
        <f t="shared" si="2"/>
        <v>890</v>
      </c>
      <c r="G79" s="51"/>
    </row>
    <row r="80" spans="1:7" x14ac:dyDescent="0.25">
      <c r="A80" s="109">
        <f t="shared" si="1"/>
        <v>76</v>
      </c>
      <c r="B80" s="113" t="s">
        <v>166</v>
      </c>
      <c r="C80" s="83">
        <v>7</v>
      </c>
      <c r="D80" s="114">
        <v>147</v>
      </c>
      <c r="E80" s="115" t="s">
        <v>2</v>
      </c>
      <c r="F80" s="98">
        <f t="shared" si="2"/>
        <v>1029</v>
      </c>
      <c r="G80" s="51"/>
    </row>
    <row r="81" spans="1:7" x14ac:dyDescent="0.25">
      <c r="A81" s="109">
        <f t="shared" si="1"/>
        <v>77</v>
      </c>
      <c r="B81" s="113" t="s">
        <v>167</v>
      </c>
      <c r="C81" s="83">
        <v>30</v>
      </c>
      <c r="D81" s="114">
        <v>21</v>
      </c>
      <c r="E81" s="115" t="s">
        <v>2</v>
      </c>
      <c r="F81" s="98">
        <f t="shared" si="2"/>
        <v>630</v>
      </c>
      <c r="G81" s="51"/>
    </row>
    <row r="82" spans="1:7" x14ac:dyDescent="0.25">
      <c r="A82" s="109">
        <f t="shared" si="1"/>
        <v>78</v>
      </c>
      <c r="B82" s="113" t="s">
        <v>168</v>
      </c>
      <c r="C82" s="83">
        <v>4</v>
      </c>
      <c r="D82" s="114">
        <v>142</v>
      </c>
      <c r="E82" s="115" t="s">
        <v>2</v>
      </c>
      <c r="F82" s="98">
        <f t="shared" si="2"/>
        <v>568</v>
      </c>
      <c r="G82" s="51"/>
    </row>
    <row r="83" spans="1:7" x14ac:dyDescent="0.25">
      <c r="A83" s="109">
        <f t="shared" si="1"/>
        <v>79</v>
      </c>
      <c r="B83" s="113" t="s">
        <v>169</v>
      </c>
      <c r="C83" s="83">
        <v>7</v>
      </c>
      <c r="D83" s="114">
        <v>144</v>
      </c>
      <c r="E83" s="115" t="s">
        <v>2</v>
      </c>
      <c r="F83" s="98">
        <f t="shared" si="2"/>
        <v>1008</v>
      </c>
      <c r="G83" s="51"/>
    </row>
    <row r="84" spans="1:7" x14ac:dyDescent="0.25">
      <c r="A84" s="109">
        <f t="shared" si="1"/>
        <v>80</v>
      </c>
      <c r="B84" s="113" t="s">
        <v>170</v>
      </c>
      <c r="C84" s="83">
        <v>15</v>
      </c>
      <c r="D84" s="114">
        <v>17</v>
      </c>
      <c r="E84" s="115" t="s">
        <v>2</v>
      </c>
      <c r="F84" s="98">
        <f t="shared" si="2"/>
        <v>255</v>
      </c>
      <c r="G84" s="51"/>
    </row>
    <row r="85" spans="1:7" x14ac:dyDescent="0.25">
      <c r="A85" s="109">
        <f t="shared" si="1"/>
        <v>81</v>
      </c>
      <c r="B85" s="113" t="s">
        <v>171</v>
      </c>
      <c r="C85" s="83">
        <v>1</v>
      </c>
      <c r="D85" s="122">
        <v>187</v>
      </c>
      <c r="E85" s="115" t="s">
        <v>90</v>
      </c>
      <c r="F85" s="145">
        <f t="shared" si="2"/>
        <v>187</v>
      </c>
      <c r="G85" s="51"/>
    </row>
    <row r="86" spans="1:7" ht="17.25" customHeight="1" x14ac:dyDescent="0.25">
      <c r="A86" s="109">
        <f t="shared" si="1"/>
        <v>82</v>
      </c>
      <c r="B86" s="116" t="s">
        <v>172</v>
      </c>
      <c r="C86" s="151">
        <v>1</v>
      </c>
      <c r="D86" s="148">
        <v>103</v>
      </c>
      <c r="E86" s="152" t="s">
        <v>91</v>
      </c>
      <c r="F86" s="146">
        <f t="shared" si="2"/>
        <v>103</v>
      </c>
      <c r="G86" s="51"/>
    </row>
    <row r="87" spans="1:7" ht="60" x14ac:dyDescent="0.25">
      <c r="A87" s="109">
        <f t="shared" si="1"/>
        <v>83</v>
      </c>
      <c r="B87" s="130" t="s">
        <v>173</v>
      </c>
      <c r="C87" s="147">
        <v>25</v>
      </c>
      <c r="D87" s="148">
        <v>84</v>
      </c>
      <c r="E87" s="149" t="s">
        <v>35</v>
      </c>
      <c r="F87" s="146">
        <f t="shared" si="2"/>
        <v>2100</v>
      </c>
      <c r="G87" s="51"/>
    </row>
    <row r="88" spans="1:7" ht="120" x14ac:dyDescent="0.25">
      <c r="A88" s="109">
        <f t="shared" si="1"/>
        <v>84</v>
      </c>
      <c r="B88" s="117" t="s">
        <v>225</v>
      </c>
      <c r="C88" s="110">
        <v>30</v>
      </c>
      <c r="D88" s="128">
        <v>188</v>
      </c>
      <c r="E88" s="118" t="s">
        <v>35</v>
      </c>
      <c r="F88" s="98">
        <f t="shared" si="2"/>
        <v>5640</v>
      </c>
      <c r="G88" s="51"/>
    </row>
    <row r="89" spans="1:7" x14ac:dyDescent="0.25">
      <c r="A89" s="109">
        <f t="shared" si="1"/>
        <v>85</v>
      </c>
      <c r="B89" s="113" t="s">
        <v>175</v>
      </c>
      <c r="C89" s="83">
        <v>6</v>
      </c>
      <c r="D89" s="114">
        <v>95</v>
      </c>
      <c r="E89" s="115" t="s">
        <v>35</v>
      </c>
      <c r="F89" s="98">
        <f t="shared" si="2"/>
        <v>570</v>
      </c>
      <c r="G89" s="51"/>
    </row>
    <row r="90" spans="1:7" x14ac:dyDescent="0.25">
      <c r="A90" s="109">
        <f t="shared" si="1"/>
        <v>86</v>
      </c>
      <c r="B90" s="113" t="s">
        <v>176</v>
      </c>
      <c r="C90" s="83">
        <v>2</v>
      </c>
      <c r="D90" s="122">
        <v>78</v>
      </c>
      <c r="E90" s="115" t="s">
        <v>35</v>
      </c>
      <c r="F90" s="145">
        <f t="shared" si="2"/>
        <v>156</v>
      </c>
      <c r="G90" s="51"/>
    </row>
    <row r="91" spans="1:7" ht="240" x14ac:dyDescent="0.25">
      <c r="A91" s="109">
        <f t="shared" si="1"/>
        <v>87</v>
      </c>
      <c r="B91" s="116" t="s">
        <v>177</v>
      </c>
      <c r="C91" s="151">
        <v>3</v>
      </c>
      <c r="D91" s="148">
        <v>6153</v>
      </c>
      <c r="E91" s="152" t="s">
        <v>2</v>
      </c>
      <c r="F91" s="146">
        <f t="shared" si="2"/>
        <v>18459</v>
      </c>
      <c r="G91" s="51"/>
    </row>
    <row r="92" spans="1:7" ht="312" x14ac:dyDescent="0.25">
      <c r="A92" s="109">
        <f t="shared" si="1"/>
        <v>88</v>
      </c>
      <c r="B92" s="130" t="s">
        <v>226</v>
      </c>
      <c r="C92" s="147">
        <v>1</v>
      </c>
      <c r="D92" s="148">
        <v>42400</v>
      </c>
      <c r="E92" s="149" t="s">
        <v>2</v>
      </c>
      <c r="F92" s="146">
        <f t="shared" si="2"/>
        <v>42400</v>
      </c>
      <c r="G92" s="51"/>
    </row>
    <row r="93" spans="1:7" ht="288" x14ac:dyDescent="0.25">
      <c r="A93" s="109">
        <f t="shared" si="1"/>
        <v>89</v>
      </c>
      <c r="B93" s="117" t="s">
        <v>227</v>
      </c>
      <c r="C93" s="110">
        <v>1</v>
      </c>
      <c r="D93" s="128">
        <v>13899</v>
      </c>
      <c r="E93" s="118" t="s">
        <v>2</v>
      </c>
      <c r="F93" s="98">
        <f t="shared" si="2"/>
        <v>13899</v>
      </c>
      <c r="G93" s="51"/>
    </row>
    <row r="94" spans="1:7" ht="48" x14ac:dyDescent="0.25">
      <c r="A94" s="109">
        <f t="shared" si="1"/>
        <v>90</v>
      </c>
      <c r="B94" s="113" t="s">
        <v>228</v>
      </c>
      <c r="C94" s="83">
        <v>2</v>
      </c>
      <c r="D94" s="114">
        <v>430</v>
      </c>
      <c r="E94" s="115" t="s">
        <v>2</v>
      </c>
      <c r="F94" s="98">
        <f t="shared" si="2"/>
        <v>860</v>
      </c>
      <c r="G94" s="51"/>
    </row>
    <row r="95" spans="1:7" ht="48" x14ac:dyDescent="0.25">
      <c r="A95" s="109">
        <f t="shared" si="1"/>
        <v>91</v>
      </c>
      <c r="B95" s="113" t="s">
        <v>229</v>
      </c>
      <c r="C95" s="83">
        <v>2</v>
      </c>
      <c r="D95" s="114">
        <v>484</v>
      </c>
      <c r="E95" s="115" t="s">
        <v>2</v>
      </c>
      <c r="F95" s="145">
        <f t="shared" si="2"/>
        <v>968</v>
      </c>
      <c r="G95" s="51"/>
    </row>
    <row r="96" spans="1:7" ht="36" x14ac:dyDescent="0.25">
      <c r="A96" s="109">
        <f t="shared" si="1"/>
        <v>92</v>
      </c>
      <c r="B96" s="113" t="s">
        <v>230</v>
      </c>
      <c r="C96" s="83">
        <v>4</v>
      </c>
      <c r="D96" s="114">
        <v>58</v>
      </c>
      <c r="E96" s="144" t="s">
        <v>2</v>
      </c>
      <c r="F96" s="146">
        <f t="shared" si="2"/>
        <v>232</v>
      </c>
      <c r="G96" s="51"/>
    </row>
    <row r="97" spans="1:7" ht="60" x14ac:dyDescent="0.25">
      <c r="A97" s="109">
        <f t="shared" si="1"/>
        <v>93</v>
      </c>
      <c r="B97" s="113" t="s">
        <v>183</v>
      </c>
      <c r="C97" s="83">
        <v>2</v>
      </c>
      <c r="D97" s="114">
        <v>341</v>
      </c>
      <c r="E97" s="144" t="s">
        <v>2</v>
      </c>
      <c r="F97" s="146">
        <f t="shared" si="2"/>
        <v>682</v>
      </c>
      <c r="G97" s="51"/>
    </row>
    <row r="98" spans="1:7" x14ac:dyDescent="0.25">
      <c r="A98" s="131"/>
      <c r="B98" s="104"/>
      <c r="C98" s="132"/>
      <c r="D98" s="133"/>
      <c r="E98" s="134"/>
      <c r="F98" s="150">
        <v>687961.66</v>
      </c>
      <c r="G98" s="103"/>
    </row>
    <row r="99" spans="1:7" x14ac:dyDescent="0.25">
      <c r="A99" s="131"/>
      <c r="B99" s="175" t="s">
        <v>70</v>
      </c>
      <c r="C99" s="177"/>
      <c r="D99" s="135">
        <v>0.18</v>
      </c>
      <c r="E99" s="136"/>
      <c r="F99" s="137">
        <v>123833.1</v>
      </c>
      <c r="G99" s="103"/>
    </row>
    <row r="100" spans="1:7" x14ac:dyDescent="0.25">
      <c r="A100" s="105"/>
      <c r="B100" s="178" t="s">
        <v>71</v>
      </c>
      <c r="C100" s="179"/>
      <c r="D100" s="138"/>
      <c r="E100" s="136"/>
      <c r="F100" s="137">
        <f>SUM(F98:F99)</f>
        <v>811794.76</v>
      </c>
      <c r="G100" s="103"/>
    </row>
    <row r="101" spans="1:7" x14ac:dyDescent="0.25">
      <c r="A101" s="105"/>
      <c r="B101" s="162" t="s">
        <v>28</v>
      </c>
      <c r="C101" s="162"/>
      <c r="D101" s="139">
        <v>0.01</v>
      </c>
      <c r="E101" s="140"/>
      <c r="F101" s="137">
        <f>F100*0.01</f>
        <v>8117.9476000000004</v>
      </c>
      <c r="G101" s="103"/>
    </row>
    <row r="102" spans="1:7" x14ac:dyDescent="0.25">
      <c r="A102" s="105"/>
      <c r="B102" s="170" t="s">
        <v>29</v>
      </c>
      <c r="C102" s="171"/>
      <c r="D102" s="141"/>
      <c r="E102" s="140"/>
      <c r="F102" s="137">
        <v>819912.71</v>
      </c>
      <c r="G102" s="103"/>
    </row>
    <row r="103" spans="1:7" x14ac:dyDescent="0.25">
      <c r="A103" s="105"/>
      <c r="B103" s="172" t="s">
        <v>72</v>
      </c>
      <c r="C103" s="173"/>
      <c r="D103" s="174"/>
      <c r="E103" s="142"/>
      <c r="F103" s="137">
        <v>24353.8</v>
      </c>
      <c r="G103" s="103"/>
    </row>
    <row r="104" spans="1:7" x14ac:dyDescent="0.25">
      <c r="A104" s="105"/>
      <c r="B104" s="175" t="s">
        <v>3</v>
      </c>
      <c r="C104" s="176"/>
      <c r="D104" s="177"/>
      <c r="E104" s="136"/>
      <c r="F104" s="137">
        <v>844266.55</v>
      </c>
      <c r="G104" s="103"/>
    </row>
    <row r="105" spans="1:7" x14ac:dyDescent="0.25">
      <c r="A105" s="105"/>
      <c r="B105" s="167" t="s">
        <v>32</v>
      </c>
      <c r="C105" s="168"/>
      <c r="D105" s="169"/>
      <c r="E105" s="136"/>
      <c r="F105" s="143">
        <f>ROUND(F104,0)</f>
        <v>844267</v>
      </c>
      <c r="G105" s="103"/>
    </row>
    <row r="106" spans="1:7" x14ac:dyDescent="0.25">
      <c r="A106" s="106"/>
      <c r="B106" s="103"/>
      <c r="C106" s="103"/>
      <c r="D106" s="103"/>
      <c r="E106" s="103"/>
      <c r="F106" s="103"/>
      <c r="G106" s="103"/>
    </row>
    <row r="107" spans="1:7" x14ac:dyDescent="0.25">
      <c r="A107" s="103"/>
      <c r="B107" s="163" t="s">
        <v>79</v>
      </c>
      <c r="C107" s="163"/>
      <c r="D107" s="163"/>
      <c r="E107" s="163"/>
      <c r="F107" s="163"/>
      <c r="G107" s="103"/>
    </row>
  </sheetData>
  <mergeCells count="10">
    <mergeCell ref="B101:C101"/>
    <mergeCell ref="B107:F107"/>
    <mergeCell ref="A1:F1"/>
    <mergeCell ref="B105:D105"/>
    <mergeCell ref="B102:C102"/>
    <mergeCell ref="B103:D103"/>
    <mergeCell ref="B104:D104"/>
    <mergeCell ref="B99:C99"/>
    <mergeCell ref="B100:C100"/>
    <mergeCell ref="A2:F2"/>
  </mergeCells>
  <pageMargins left="0.25" right="0.25" top="0.75" bottom="0.75" header="0.3" footer="0.3"/>
  <pageSetup paperSize="9" scale="11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G30" sqref="G30"/>
    </sheetView>
  </sheetViews>
  <sheetFormatPr defaultRowHeight="15" x14ac:dyDescent="0.25"/>
  <cols>
    <col min="1" max="1" width="6.140625" customWidth="1"/>
    <col min="2" max="2" width="40.28515625" customWidth="1"/>
    <col min="6" max="6" width="10.28515625" customWidth="1"/>
  </cols>
  <sheetData>
    <row r="1" spans="1:12" ht="62.25" customHeight="1" x14ac:dyDescent="0.25">
      <c r="A1" s="3"/>
      <c r="B1" s="180" t="s">
        <v>56</v>
      </c>
      <c r="C1" s="180"/>
      <c r="D1" s="180"/>
      <c r="E1" s="180"/>
      <c r="F1" s="180"/>
      <c r="G1" s="180"/>
      <c r="H1" s="180"/>
      <c r="I1" s="180"/>
      <c r="J1" s="180"/>
      <c r="K1" s="180"/>
      <c r="L1" s="180"/>
    </row>
    <row r="2" spans="1:12" ht="31.5" customHeight="1" x14ac:dyDescent="0.25">
      <c r="A2" s="7" t="s">
        <v>0</v>
      </c>
      <c r="B2" s="8" t="s">
        <v>43</v>
      </c>
      <c r="C2" s="8" t="s">
        <v>44</v>
      </c>
      <c r="D2" s="8" t="s">
        <v>45</v>
      </c>
      <c r="E2" s="8" t="s">
        <v>46</v>
      </c>
      <c r="F2" s="8" t="s">
        <v>47</v>
      </c>
    </row>
    <row r="3" spans="1:12" ht="19.5" customHeight="1" x14ac:dyDescent="0.25">
      <c r="A3" s="9">
        <v>1</v>
      </c>
      <c r="B3" s="10" t="s">
        <v>4</v>
      </c>
      <c r="C3" s="9">
        <v>3</v>
      </c>
      <c r="D3" s="9">
        <v>350</v>
      </c>
      <c r="E3" s="11" t="s">
        <v>1</v>
      </c>
      <c r="F3" s="12">
        <f>C3*D3</f>
        <v>1050</v>
      </c>
    </row>
    <row r="4" spans="1:12" ht="18.75" customHeight="1" x14ac:dyDescent="0.25">
      <c r="A4" s="9">
        <v>2</v>
      </c>
      <c r="B4" s="10" t="s">
        <v>38</v>
      </c>
      <c r="C4" s="13">
        <v>5</v>
      </c>
      <c r="D4" s="13">
        <v>3776</v>
      </c>
      <c r="E4" s="14" t="s">
        <v>27</v>
      </c>
      <c r="F4" s="12">
        <v>18880</v>
      </c>
    </row>
    <row r="5" spans="1:12" ht="25.5" x14ac:dyDescent="0.25">
      <c r="A5" s="9">
        <v>3</v>
      </c>
      <c r="B5" s="15" t="s">
        <v>30</v>
      </c>
      <c r="C5" s="13">
        <v>5</v>
      </c>
      <c r="D5" s="13">
        <v>1000</v>
      </c>
      <c r="E5" s="11" t="s">
        <v>2</v>
      </c>
      <c r="F5" s="12">
        <v>5000</v>
      </c>
    </row>
    <row r="6" spans="1:12" ht="89.25" x14ac:dyDescent="0.25">
      <c r="A6" s="9">
        <v>4</v>
      </c>
      <c r="B6" s="10" t="s">
        <v>40</v>
      </c>
      <c r="C6" s="13">
        <v>1</v>
      </c>
      <c r="D6" s="13">
        <v>5000</v>
      </c>
      <c r="E6" s="11" t="s">
        <v>27</v>
      </c>
      <c r="F6" s="12">
        <v>5000</v>
      </c>
    </row>
    <row r="7" spans="1:12" ht="21" customHeight="1" x14ac:dyDescent="0.25">
      <c r="A7" s="9">
        <v>5</v>
      </c>
      <c r="B7" s="10" t="s">
        <v>37</v>
      </c>
      <c r="C7" s="9">
        <v>1</v>
      </c>
      <c r="D7" s="9">
        <v>2071</v>
      </c>
      <c r="E7" s="11" t="s">
        <v>27</v>
      </c>
      <c r="F7" s="12">
        <v>2071</v>
      </c>
    </row>
    <row r="8" spans="1:12" ht="19.5" customHeight="1" x14ac:dyDescent="0.25">
      <c r="A8" s="16">
        <v>6</v>
      </c>
      <c r="B8" s="17" t="s">
        <v>5</v>
      </c>
      <c r="C8" s="18">
        <v>8</v>
      </c>
      <c r="D8" s="18">
        <v>216</v>
      </c>
      <c r="E8" s="19" t="s">
        <v>6</v>
      </c>
      <c r="F8" s="20">
        <v>1728</v>
      </c>
    </row>
    <row r="9" spans="1:12" ht="22.5" customHeight="1" x14ac:dyDescent="0.25">
      <c r="A9" s="16">
        <v>7</v>
      </c>
      <c r="B9" s="21" t="s">
        <v>7</v>
      </c>
      <c r="C9" s="22">
        <v>5</v>
      </c>
      <c r="D9" s="22">
        <v>210</v>
      </c>
      <c r="E9" s="23" t="s">
        <v>6</v>
      </c>
      <c r="F9" s="24">
        <v>1050</v>
      </c>
    </row>
    <row r="10" spans="1:12" ht="21.75" customHeight="1" x14ac:dyDescent="0.25">
      <c r="A10" s="16">
        <v>8</v>
      </c>
      <c r="B10" s="25" t="s">
        <v>48</v>
      </c>
      <c r="C10" s="22">
        <v>5</v>
      </c>
      <c r="D10" s="22">
        <v>50</v>
      </c>
      <c r="E10" s="23" t="s">
        <v>6</v>
      </c>
      <c r="F10" s="24">
        <v>250</v>
      </c>
    </row>
    <row r="11" spans="1:12" ht="25.5" x14ac:dyDescent="0.25">
      <c r="A11" s="16">
        <v>9</v>
      </c>
      <c r="B11" s="25" t="s">
        <v>24</v>
      </c>
      <c r="C11" s="22">
        <v>4</v>
      </c>
      <c r="D11" s="22">
        <v>520</v>
      </c>
      <c r="E11" s="23" t="s">
        <v>6</v>
      </c>
      <c r="F11" s="24">
        <v>2080</v>
      </c>
    </row>
    <row r="12" spans="1:12" x14ac:dyDescent="0.25">
      <c r="A12" s="16">
        <v>10</v>
      </c>
      <c r="B12" s="21" t="s">
        <v>8</v>
      </c>
      <c r="C12" s="22">
        <v>4</v>
      </c>
      <c r="D12" s="22">
        <v>300</v>
      </c>
      <c r="E12" s="23" t="s">
        <v>6</v>
      </c>
      <c r="F12" s="24">
        <v>1200</v>
      </c>
    </row>
    <row r="13" spans="1:12" ht="27" customHeight="1" x14ac:dyDescent="0.25">
      <c r="A13" s="16">
        <v>11</v>
      </c>
      <c r="B13" s="21" t="s">
        <v>9</v>
      </c>
      <c r="C13" s="22">
        <v>4</v>
      </c>
      <c r="D13" s="22">
        <v>150</v>
      </c>
      <c r="E13" s="23" t="s">
        <v>6</v>
      </c>
      <c r="F13" s="24">
        <v>600</v>
      </c>
    </row>
    <row r="14" spans="1:12" ht="24" customHeight="1" x14ac:dyDescent="0.25">
      <c r="A14" s="16">
        <v>12</v>
      </c>
      <c r="B14" s="21" t="s">
        <v>10</v>
      </c>
      <c r="C14" s="22">
        <v>4</v>
      </c>
      <c r="D14" s="22">
        <v>350</v>
      </c>
      <c r="E14" s="23" t="s">
        <v>6</v>
      </c>
      <c r="F14" s="24">
        <v>1400</v>
      </c>
    </row>
    <row r="15" spans="1:12" ht="18.75" customHeight="1" x14ac:dyDescent="0.25">
      <c r="A15" s="16">
        <v>13</v>
      </c>
      <c r="B15" s="25" t="s">
        <v>49</v>
      </c>
      <c r="C15" s="22">
        <v>4</v>
      </c>
      <c r="D15" s="22">
        <v>200</v>
      </c>
      <c r="E15" s="23" t="s">
        <v>11</v>
      </c>
      <c r="F15" s="24">
        <f>C15*D15</f>
        <v>800</v>
      </c>
    </row>
    <row r="16" spans="1:12" x14ac:dyDescent="0.25">
      <c r="A16" s="16">
        <v>14</v>
      </c>
      <c r="B16" s="21" t="s">
        <v>12</v>
      </c>
      <c r="C16" s="22">
        <v>4</v>
      </c>
      <c r="D16" s="22">
        <v>145</v>
      </c>
      <c r="E16" s="23" t="s">
        <v>11</v>
      </c>
      <c r="F16" s="24">
        <f>C16*D16</f>
        <v>580</v>
      </c>
    </row>
    <row r="17" spans="1:6" ht="33.75" customHeight="1" x14ac:dyDescent="0.25">
      <c r="A17" s="16">
        <v>15</v>
      </c>
      <c r="B17" s="21" t="s">
        <v>13</v>
      </c>
      <c r="C17" s="22">
        <v>4</v>
      </c>
      <c r="D17" s="22">
        <v>120</v>
      </c>
      <c r="E17" s="23" t="s">
        <v>14</v>
      </c>
      <c r="F17" s="24">
        <v>480</v>
      </c>
    </row>
    <row r="18" spans="1:6" ht="33.75" customHeight="1" x14ac:dyDescent="0.25">
      <c r="A18" s="16">
        <v>16</v>
      </c>
      <c r="B18" s="21" t="s">
        <v>15</v>
      </c>
      <c r="C18" s="26">
        <v>8</v>
      </c>
      <c r="D18" s="26">
        <v>140</v>
      </c>
      <c r="E18" s="27" t="s">
        <v>16</v>
      </c>
      <c r="F18" s="24">
        <v>1120</v>
      </c>
    </row>
    <row r="19" spans="1:6" ht="33.75" customHeight="1" x14ac:dyDescent="0.25">
      <c r="A19" s="16">
        <v>17</v>
      </c>
      <c r="B19" s="21" t="s">
        <v>17</v>
      </c>
      <c r="C19" s="22">
        <v>6</v>
      </c>
      <c r="D19" s="22">
        <v>80</v>
      </c>
      <c r="E19" s="23" t="s">
        <v>18</v>
      </c>
      <c r="F19" s="24">
        <v>480</v>
      </c>
    </row>
    <row r="20" spans="1:6" x14ac:dyDescent="0.25">
      <c r="A20" s="28">
        <v>18</v>
      </c>
      <c r="B20" s="29" t="s">
        <v>19</v>
      </c>
      <c r="C20" s="30">
        <v>6</v>
      </c>
      <c r="D20" s="30">
        <v>125</v>
      </c>
      <c r="E20" s="23" t="s">
        <v>6</v>
      </c>
      <c r="F20" s="24">
        <v>750</v>
      </c>
    </row>
    <row r="21" spans="1:6" ht="19.5" customHeight="1" x14ac:dyDescent="0.25">
      <c r="A21" s="9">
        <v>19</v>
      </c>
      <c r="B21" s="10" t="s">
        <v>20</v>
      </c>
      <c r="C21" s="13">
        <v>4</v>
      </c>
      <c r="D21" s="13">
        <v>170</v>
      </c>
      <c r="E21" s="31" t="s">
        <v>6</v>
      </c>
      <c r="F21" s="32">
        <v>680</v>
      </c>
    </row>
    <row r="22" spans="1:6" ht="25.5" x14ac:dyDescent="0.25">
      <c r="A22" s="9">
        <v>20</v>
      </c>
      <c r="B22" s="10" t="s">
        <v>39</v>
      </c>
      <c r="C22" s="13">
        <v>1</v>
      </c>
      <c r="D22" s="13">
        <v>5000</v>
      </c>
      <c r="E22" s="33" t="s">
        <v>27</v>
      </c>
      <c r="F22" s="20">
        <v>5000</v>
      </c>
    </row>
    <row r="23" spans="1:6" ht="30.75" customHeight="1" x14ac:dyDescent="0.25">
      <c r="A23" s="9">
        <v>21</v>
      </c>
      <c r="B23" s="10" t="s">
        <v>41</v>
      </c>
      <c r="C23" s="13">
        <v>1</v>
      </c>
      <c r="D23" s="13">
        <v>4000</v>
      </c>
      <c r="E23" s="34" t="s">
        <v>27</v>
      </c>
      <c r="F23" s="35">
        <v>4000</v>
      </c>
    </row>
    <row r="24" spans="1:6" ht="25.5" x14ac:dyDescent="0.25">
      <c r="A24" s="16">
        <v>22</v>
      </c>
      <c r="B24" s="36" t="s">
        <v>21</v>
      </c>
      <c r="C24" s="37">
        <v>3</v>
      </c>
      <c r="D24" s="37">
        <v>200</v>
      </c>
      <c r="E24" s="38" t="s">
        <v>1</v>
      </c>
      <c r="F24" s="35">
        <v>600</v>
      </c>
    </row>
    <row r="25" spans="1:6" ht="51" x14ac:dyDescent="0.25">
      <c r="A25" s="16">
        <v>23</v>
      </c>
      <c r="B25" s="39" t="s">
        <v>42</v>
      </c>
      <c r="C25" s="18">
        <v>1</v>
      </c>
      <c r="D25" s="18">
        <v>1000</v>
      </c>
      <c r="E25" s="40" t="s">
        <v>27</v>
      </c>
      <c r="F25" s="20">
        <v>1000</v>
      </c>
    </row>
    <row r="26" spans="1:6" x14ac:dyDescent="0.25">
      <c r="A26" s="1"/>
      <c r="B26" s="2"/>
      <c r="C26" s="22"/>
      <c r="D26" s="41" t="s">
        <v>23</v>
      </c>
      <c r="E26" s="27" t="s">
        <v>22</v>
      </c>
      <c r="F26" s="24">
        <f>SUM(F3:F25)</f>
        <v>55799</v>
      </c>
    </row>
    <row r="27" spans="1:6" x14ac:dyDescent="0.25">
      <c r="B27" s="42" t="s">
        <v>57</v>
      </c>
      <c r="C27" s="43">
        <v>0.01</v>
      </c>
      <c r="D27" s="44"/>
      <c r="E27" s="45"/>
      <c r="F27" s="45">
        <v>558</v>
      </c>
    </row>
    <row r="28" spans="1:6" x14ac:dyDescent="0.25">
      <c r="B28" s="42" t="s">
        <v>58</v>
      </c>
      <c r="C28" s="42"/>
      <c r="D28" s="46"/>
      <c r="E28" s="47"/>
      <c r="F28" s="47">
        <f>SUM(F26:F27)</f>
        <v>56357</v>
      </c>
    </row>
    <row r="29" spans="1:6" x14ac:dyDescent="0.25">
      <c r="B29" s="42" t="s">
        <v>59</v>
      </c>
      <c r="C29" s="48"/>
      <c r="D29" s="46"/>
      <c r="E29" s="45"/>
      <c r="F29" s="45">
        <v>1691</v>
      </c>
    </row>
    <row r="30" spans="1:6" ht="15.75" x14ac:dyDescent="0.25">
      <c r="B30" s="42"/>
      <c r="C30" s="181" t="s">
        <v>60</v>
      </c>
      <c r="D30" s="181"/>
      <c r="E30" s="49" t="s">
        <v>22</v>
      </c>
      <c r="F30" s="47">
        <f>SUM(F28:F29)</f>
        <v>58048</v>
      </c>
    </row>
  </sheetData>
  <mergeCells count="2">
    <mergeCell ref="B1:L1"/>
    <mergeCell ref="C30:D30"/>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2025-09-17T11:55:44Z</dcterms:modified>
</cp:coreProperties>
</file>