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Madhyamgram Municipality\CT PT\Ward 10 (Bankimpally)\EST\"/>
    </mc:Choice>
  </mc:AlternateContent>
  <xr:revisionPtr revIDLastSave="0" documentId="13_ncr:1_{188AA1AF-9AF2-4D20-AD76-E1D723FB4663}" xr6:coauthVersionLast="47" xr6:coauthVersionMax="47" xr10:uidLastSave="{00000000-0000-0000-0000-000000000000}"/>
  <bookViews>
    <workbookView xWindow="-120" yWindow="-120" windowWidth="20730" windowHeight="117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9" i="1" l="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2" i="1"/>
  <c r="K111" i="1"/>
  <c r="K110" i="1"/>
  <c r="K109" i="1"/>
  <c r="K108" i="1"/>
  <c r="K107" i="1"/>
  <c r="K106" i="1"/>
  <c r="K105" i="1"/>
  <c r="K104" i="1"/>
  <c r="K103" i="1"/>
  <c r="K102" i="1"/>
  <c r="K101" i="1"/>
  <c r="K100" i="1"/>
  <c r="K99" i="1"/>
  <c r="K98" i="1"/>
  <c r="K97" i="1"/>
  <c r="K96" i="1"/>
  <c r="K95" i="1"/>
  <c r="K94" i="1"/>
  <c r="K93" i="1"/>
  <c r="G92" i="1"/>
  <c r="G91" i="1"/>
  <c r="H92" i="1" s="1"/>
  <c r="K92" i="1" s="1"/>
  <c r="K89" i="1"/>
  <c r="K88" i="1"/>
  <c r="K87" i="1"/>
  <c r="K86" i="1"/>
  <c r="G85" i="1"/>
  <c r="H85" i="1" s="1"/>
  <c r="K85" i="1" s="1"/>
  <c r="G83" i="1"/>
  <c r="G82" i="1"/>
  <c r="H83" i="1" s="1"/>
  <c r="K83" i="1" s="1"/>
  <c r="G80" i="1"/>
  <c r="G79" i="1"/>
  <c r="H80" i="1" s="1"/>
  <c r="K80" i="1" s="1"/>
  <c r="G77" i="1"/>
  <c r="H77" i="1" s="1"/>
  <c r="K77" i="1" s="1"/>
  <c r="G75" i="1"/>
  <c r="G74" i="1"/>
  <c r="G73" i="1"/>
  <c r="G72" i="1"/>
  <c r="G71" i="1"/>
  <c r="G70" i="1"/>
  <c r="G69" i="1"/>
  <c r="K67" i="1"/>
  <c r="G66" i="1"/>
  <c r="G65" i="1"/>
  <c r="G63" i="1"/>
  <c r="G62" i="1"/>
  <c r="G61" i="1"/>
  <c r="G60" i="1"/>
  <c r="G58" i="1"/>
  <c r="H58" i="1" s="1"/>
  <c r="K58" i="1" s="1"/>
  <c r="K56" i="1"/>
  <c r="K55" i="1"/>
  <c r="G55" i="1"/>
  <c r="G53" i="1"/>
  <c r="G52" i="1"/>
  <c r="G51" i="1"/>
  <c r="G50" i="1"/>
  <c r="G49" i="1"/>
  <c r="G48" i="1"/>
  <c r="G46" i="1"/>
  <c r="G45" i="1"/>
  <c r="G44" i="1"/>
  <c r="G43" i="1"/>
  <c r="K41" i="1"/>
  <c r="K39" i="1"/>
  <c r="G38" i="1"/>
  <c r="G37" i="1"/>
  <c r="H38" i="1" s="1"/>
  <c r="K38" i="1" s="1"/>
  <c r="G35" i="1"/>
  <c r="G34" i="1"/>
  <c r="G33" i="1"/>
  <c r="G32" i="1"/>
  <c r="K30" i="1"/>
  <c r="G30" i="1"/>
  <c r="G28" i="1"/>
  <c r="G27" i="1"/>
  <c r="G26" i="1"/>
  <c r="G25" i="1"/>
  <c r="G24" i="1"/>
  <c r="G22" i="1"/>
  <c r="G20" i="1"/>
  <c r="G19" i="1"/>
  <c r="G18" i="1"/>
  <c r="G17" i="1"/>
  <c r="G15" i="1"/>
  <c r="H15" i="1" s="1"/>
  <c r="K15" i="1" s="1"/>
  <c r="K13" i="1"/>
  <c r="G12" i="1"/>
  <c r="G11" i="1"/>
  <c r="H12" i="1" s="1"/>
  <c r="K12" i="1" s="1"/>
  <c r="H75" i="1" l="1"/>
  <c r="K75" i="1" s="1"/>
  <c r="H35" i="1"/>
  <c r="K35" i="1" s="1"/>
  <c r="H46" i="1"/>
  <c r="K46" i="1" s="1"/>
  <c r="H53" i="1"/>
  <c r="K53" i="1" s="1"/>
  <c r="H20" i="1"/>
  <c r="K20" i="1" s="1"/>
  <c r="H63" i="1"/>
  <c r="K63" i="1" s="1"/>
  <c r="H66" i="1"/>
  <c r="K66" i="1" s="1"/>
  <c r="K160" i="1" l="1"/>
  <c r="K161" i="1" s="1"/>
  <c r="K162" i="1" l="1"/>
  <c r="K163" i="1" s="1"/>
  <c r="K164" i="1"/>
  <c r="K165" i="1" s="1"/>
  <c r="K166" i="1" l="1"/>
  <c r="K167" i="1" s="1"/>
  <c r="K168" i="1" s="1"/>
</calcChain>
</file>

<file path=xl/sharedStrings.xml><?xml version="1.0" encoding="utf-8"?>
<sst xmlns="http://schemas.openxmlformats.org/spreadsheetml/2006/main" count="218" uniqueCount="140">
  <si>
    <t>MADHYAMGRAM  MUNICIPALITY</t>
  </si>
  <si>
    <t>FORM 98</t>
  </si>
  <si>
    <t>Estimate No.</t>
  </si>
  <si>
    <t>Sl.No.</t>
  </si>
  <si>
    <t>ESTIMATE FORM</t>
  </si>
  <si>
    <t>Name of Work-  CONSTRUCTION OF TOILET BLOCK ( CT/PT) MODEL NO  - F  CIVIL WORKS at Bankimpally, Ward No. 10 under Madhyamgram Municipality
(TOILET SEATS - 2 NOS AND URINAL - 3 NOS)</t>
  </si>
  <si>
    <t xml:space="preserve">Sub Head :- </t>
  </si>
  <si>
    <t xml:space="preserve">    Fund :-</t>
  </si>
  <si>
    <t>Calculation Sheet</t>
  </si>
  <si>
    <t>SL.NO</t>
  </si>
  <si>
    <t>Item Description &amp; Item No.</t>
  </si>
  <si>
    <t>Nos</t>
  </si>
  <si>
    <t>L</t>
  </si>
  <si>
    <t>B</t>
  </si>
  <si>
    <t>H</t>
  </si>
  <si>
    <t>Qty</t>
  </si>
  <si>
    <t>Unit</t>
  </si>
  <si>
    <t>Rate</t>
  </si>
  <si>
    <t>Ammount</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</si>
  <si>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</si>
  <si>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Colm.</t>
  </si>
  <si>
    <t>Partition wall</t>
  </si>
  <si>
    <t>Cu.m</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</si>
  <si>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</si>
  <si>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t>% 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</si>
  <si>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</si>
  <si>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 xml:space="preserve">Single Brick Flat Soling of picked jhama bricks including ramming and dressing bed to proper level and filling joints with local sand. PWD Building Works schedule, Page- 14, Item - 1  ( Corri. Page-01, Date-04-06-2018)                                                                                           </t>
  </si>
  <si>
    <t>Sqm</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</si>
  <si>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</si>
  <si>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 2 x 2 x (1.20 x 1.20 ) + (0.250 x 0.250 ) /2 x 0.150 = 0.451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</si>
  <si>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</si>
  <si>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</si>
  <si>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</si>
  <si>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</si>
  <si>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</si>
  <si>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Sq.m</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</si>
  <si>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</si>
  <si>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</si>
  <si>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</si>
  <si>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</si>
  <si>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</si>
  <si>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</si>
  <si>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</si>
  <si>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</si>
  <si>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</si>
  <si>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</si>
  <si>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</si>
  <si>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</si>
  <si>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</si>
  <si>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</si>
  <si>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</si>
  <si>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sq.m</t>
  </si>
  <si>
    <t>Anodised aluminium barrel / tower / socket bolt (full covered) of approved manufactured from extruded section conforming to I.S. 204/74 fitted and fixed with cadmium plated screws . (vii) 225mm long x 10mm dia. bolt.
PWD Building Works schedule,  P-144, It No. 26 (vii)</t>
  </si>
  <si>
    <t>Each</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</si>
  <si>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</si>
  <si>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</si>
  <si>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</si>
  <si>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</si>
  <si>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Rendering the Surface of walls and ceiling with White Cement base WATER PROOF wall putty of approved make &amp; brand.(1.5 mm thick)     In Ground Floor
PWD Building Works schedule,  PWD, P- 198, I - 5    
136.56 + 13..70 = 150.26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</si>
  <si>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</si>
  <si>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m2</t>
  </si>
  <si>
    <t xml:space="preserve">Dry Destempering interial walls or ceilling including cleaning, washing, smoothening surface (b) two coats 
PWD Building Works schedule,  Page -196 ,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</si>
  <si>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</si>
  <si>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</si>
  <si>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</si>
  <si>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</si>
  <si>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</si>
  <si>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Qntl</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</si>
  <si>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</si>
  <si>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</si>
  <si>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</si>
  <si>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</si>
  <si>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</si>
  <si>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ii) Louvered Section.</t>
  </si>
  <si>
    <t>iii) Cleat angle ( Non-annodized).</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</si>
  <si>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</si>
  <si>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</si>
  <si>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</si>
  <si>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</si>
  <si>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</si>
  <si>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</si>
  <si>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</si>
  <si>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</si>
  <si>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</si>
  <si>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</si>
  <si>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</si>
  <si>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</si>
  <si>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</si>
  <si>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</si>
  <si>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</si>
  <si>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</si>
  <si>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</si>
  <si>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</si>
  <si>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</si>
  <si>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</si>
  <si>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</si>
  <si>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Chromium plated angular Stop Cock with wall flange (Equivalent to Code No. 5053 &amp; Model - Florentine of Jaquar or similar brand). PWD S&amp;P Schedule, Page No.-6 Item No.-7-d-i,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</si>
  <si>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</si>
  <si>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</si>
  <si>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Mtr</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</si>
  <si>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</si>
  <si>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</si>
  <si>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</si>
  <si>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</si>
  <si>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</si>
  <si>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</si>
  <si>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</si>
  <si>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(B) Fittings
(i) Coupler, (b) 110 mm</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</si>
  <si>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</si>
  <si>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</si>
  <si>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</si>
  <si>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</si>
  <si>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</si>
  <si>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</si>
  <si>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</si>
  <si>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</si>
  <si>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</si>
  <si>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</si>
  <si>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</si>
  <si>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</si>
  <si>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</si>
  <si>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</si>
  <si>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</si>
  <si>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</si>
  <si>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</si>
  <si>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</si>
  <si>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</si>
  <si>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Supplying, fitting and fixing towel rail with two brackets.
(a) C.P. over brass
(ii) 25 mm dia. and 600 mm long                                                PWD S&amp;P Schedule,   p No 82    I No- 22 (a)(ii)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</si>
  <si>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</si>
  <si>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</si>
  <si>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</si>
  <si>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Total</t>
  </si>
  <si>
    <t>Add S.G.S.T. @ 9%</t>
  </si>
  <si>
    <t>Add C.G.S.T. @ 9%</t>
  </si>
  <si>
    <t>Cost Of Civil Work</t>
  </si>
  <si>
    <t>Add Labour.Welfare.Cess. @ 1%</t>
  </si>
  <si>
    <t>Total Amount Including Labour.Wekfare.Cess.</t>
  </si>
  <si>
    <t>Add Contengency @3%</t>
  </si>
  <si>
    <t>Total Amount Including Labour.Welfare.essC. and contengency</t>
  </si>
  <si>
    <t>Say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</si>
</sst>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b/>
      <u/>
      <sz val="20"/>
      <name val="Times New Roman"/>
      <family val="1"/>
    </font>
    <font>
      <b/>
      <sz val="11"/>
      <name val="Times New Roman"/>
      <family val="1"/>
    </font>
    <font>
      <b/>
      <u/>
      <sz val="11"/>
      <name val="Times New Roman"/>
      <family val="1"/>
    </font>
    <font>
      <b/>
      <i/>
      <u/>
      <sz val="11"/>
      <name val="Times New Roman"/>
      <family val="1"/>
    </font>
    <font>
      <b/>
      <i/>
      <u/>
      <sz val="10"/>
      <name val="Arial"/>
      <family val="2"/>
    </font>
    <font>
      <b/>
      <sz val="11"/>
      <name val="Arial"/>
      <family val="2"/>
    </font>
    <font>
      <b/>
      <sz val="9"/>
      <name val="Arial"/>
      <family val="2"/>
    </font>
    <font>
      <sz val="10"/>
      <name val="Arial"/>
      <family val="2"/>
    </font>
    <font>
      <b/>
      <sz val="10"/>
      <name val="Arial"/>
      <family val="2"/>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2" fillId="0" borderId="0" xfId="0" applyFont="1" applyAlignment="1">
      <alignment horizontal="left"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7" fillId="0" borderId="4" xfId="0" applyFont="1" applyBorder="1" applyAlignment="1">
      <alignment horizontal="center" vertical="center" wrapText="1"/>
    </xf>
    <xf numFmtId="0" fontId="0" fillId="0" borderId="5" xfId="0"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0" fillId="0" borderId="6" xfId="0" applyBorder="1" applyAlignment="1">
      <alignment wrapText="1"/>
    </xf>
    <xf numFmtId="2" fontId="0" fillId="0" borderId="6" xfId="0" applyNumberFormat="1" applyBorder="1" applyAlignment="1">
      <alignment wrapText="1"/>
    </xf>
    <xf numFmtId="0" fontId="0" fillId="0" borderId="7" xfId="0" applyBorder="1" applyAlignment="1">
      <alignment vertical="top" wrapText="1"/>
    </xf>
    <xf numFmtId="164" fontId="0" fillId="0" borderId="6" xfId="0" applyNumberFormat="1" applyBorder="1" applyAlignment="1">
      <alignment wrapText="1"/>
    </xf>
    <xf numFmtId="0" fontId="0" fillId="0" borderId="4"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8" fillId="0" borderId="6" xfId="0" applyFont="1" applyBorder="1"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1" fontId="0" fillId="0" borderId="6" xfId="0" applyNumberFormat="1" applyBorder="1" applyAlignment="1">
      <alignment wrapText="1"/>
    </xf>
    <xf numFmtId="0" fontId="0" fillId="0" borderId="0" xfId="0" applyAlignment="1">
      <alignment vertical="top" wrapText="1"/>
    </xf>
    <xf numFmtId="0" fontId="8" fillId="0" borderId="6" xfId="0" applyFont="1" applyBorder="1" applyAlignment="1">
      <alignment wrapText="1"/>
    </xf>
    <xf numFmtId="0" fontId="0" fillId="0" borderId="6" xfId="0" applyBorder="1" applyAlignment="1">
      <alignment wrapText="1"/>
    </xf>
    <xf numFmtId="0" fontId="9" fillId="0" borderId="6" xfId="0" applyFont="1" applyBorder="1" applyAlignment="1">
      <alignment wrapText="1"/>
    </xf>
    <xf numFmtId="2" fontId="9" fillId="0" borderId="6" xfId="0" applyNumberFormat="1"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left" vertical="top" wrapText="1"/>
    </xf>
    <xf numFmtId="0" fontId="5" fillId="0" borderId="0" xfId="0" applyFont="1" applyAlignment="1">
      <alignmen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6" fillId="0" borderId="2" xfId="0" applyFont="1" applyBorder="1" applyAlignment="1">
      <alignment wrapText="1"/>
    </xf>
    <xf numFmtId="0" fontId="6"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8"/>
  <sheetViews>
    <sheetView tabSelected="1" workbookViewId="0">
      <selection activeCell="B11" sqref="B11"/>
    </sheetView>
  </sheetViews>
  <sheetFormatPr defaultRowHeight="15" x14ac:dyDescent="0.25"/>
  <cols>
    <col min="1" max="1" width="9.140625" style="33"/>
    <col min="2" max="2" width="72.28515625" style="33" customWidth="1"/>
    <col min="3" max="16384" width="9.140625" style="33"/>
  </cols>
  <sheetData>
    <row r="1" spans="1:11" ht="25.5" x14ac:dyDescent="0.35">
      <c r="A1" s="32" t="s">
        <v>0</v>
      </c>
      <c r="B1" s="32"/>
      <c r="C1" s="32"/>
      <c r="D1" s="32"/>
      <c r="E1" s="32"/>
      <c r="F1" s="32"/>
      <c r="G1" s="32"/>
      <c r="H1" s="32"/>
      <c r="I1" s="32"/>
    </row>
    <row r="2" spans="1:11" x14ac:dyDescent="0.25">
      <c r="A2" s="34" t="s">
        <v>1</v>
      </c>
      <c r="B2" s="34"/>
      <c r="C2" s="34"/>
      <c r="D2" s="34"/>
      <c r="E2" s="34"/>
      <c r="F2" s="34"/>
      <c r="G2" s="34"/>
      <c r="H2" s="34"/>
      <c r="I2" s="34"/>
    </row>
    <row r="3" spans="1:11" x14ac:dyDescent="0.25">
      <c r="A3" s="1" t="s">
        <v>2</v>
      </c>
      <c r="B3" s="1"/>
      <c r="C3" s="1"/>
      <c r="D3" s="1"/>
      <c r="E3" s="1"/>
      <c r="F3" s="1"/>
      <c r="G3" s="2" t="s">
        <v>3</v>
      </c>
      <c r="H3" s="2"/>
    </row>
    <row r="4" spans="1:11" x14ac:dyDescent="0.25">
      <c r="A4" s="35" t="s">
        <v>4</v>
      </c>
      <c r="B4" s="35"/>
      <c r="C4" s="35"/>
      <c r="D4" s="35"/>
      <c r="E4" s="35"/>
      <c r="F4" s="35"/>
      <c r="G4" s="35"/>
      <c r="H4" s="35"/>
      <c r="I4" s="35"/>
    </row>
    <row r="5" spans="1:11" x14ac:dyDescent="0.25">
      <c r="A5" s="3" t="s">
        <v>5</v>
      </c>
      <c r="B5" s="3"/>
      <c r="C5" s="3"/>
      <c r="D5" s="3"/>
      <c r="E5" s="3"/>
      <c r="F5" s="3"/>
      <c r="G5" s="3"/>
      <c r="H5" s="3"/>
      <c r="I5" s="3"/>
      <c r="J5" s="4"/>
    </row>
    <row r="6" spans="1:11" ht="26.25" x14ac:dyDescent="0.25">
      <c r="A6" s="36" t="s">
        <v>6</v>
      </c>
      <c r="B6" s="36"/>
      <c r="C6" s="36"/>
      <c r="D6" s="36"/>
      <c r="E6" s="36"/>
      <c r="F6" s="36"/>
      <c r="G6" s="37" t="s">
        <v>7</v>
      </c>
    </row>
    <row r="7" spans="1:11" x14ac:dyDescent="0.25">
      <c r="A7" s="27"/>
    </row>
    <row r="8" spans="1:11" x14ac:dyDescent="0.25">
      <c r="A8" s="38" t="s">
        <v>8</v>
      </c>
      <c r="B8" s="39"/>
      <c r="C8" s="39"/>
      <c r="D8" s="39"/>
      <c r="E8" s="39"/>
      <c r="F8" s="39"/>
      <c r="G8" s="39"/>
      <c r="H8" s="39"/>
      <c r="I8" s="39"/>
      <c r="J8" s="40"/>
      <c r="K8" s="41"/>
    </row>
    <row r="9" spans="1:11" x14ac:dyDescent="0.25">
      <c r="A9" s="5" t="s">
        <v>9</v>
      </c>
      <c r="B9" s="5" t="s">
        <v>10</v>
      </c>
      <c r="C9" s="5" t="s">
        <v>11</v>
      </c>
      <c r="D9" s="5" t="s">
        <v>12</v>
      </c>
      <c r="E9" s="5" t="s">
        <v>13</v>
      </c>
      <c r="F9" s="5" t="s">
        <v>14</v>
      </c>
      <c r="G9" s="5" t="s">
        <v>15</v>
      </c>
      <c r="H9" s="5" t="s">
        <v>15</v>
      </c>
      <c r="I9" s="5" t="s">
        <v>16</v>
      </c>
      <c r="J9" s="5" t="s">
        <v>17</v>
      </c>
      <c r="K9" s="5" t="s">
        <v>18</v>
      </c>
    </row>
    <row r="10" spans="1:11" x14ac:dyDescent="0.25">
      <c r="A10" s="6">
        <v>1</v>
      </c>
      <c r="B10" s="7" t="s">
        <v>19</v>
      </c>
      <c r="C10" s="8"/>
      <c r="D10" s="8"/>
      <c r="E10" s="8"/>
      <c r="F10" s="8"/>
      <c r="G10" s="9"/>
      <c r="H10" s="10"/>
      <c r="I10" s="10"/>
      <c r="J10" s="11"/>
      <c r="K10" s="11"/>
    </row>
    <row r="11" spans="1:11" x14ac:dyDescent="0.25">
      <c r="A11" s="12"/>
      <c r="B11" s="10" t="s">
        <v>20</v>
      </c>
      <c r="C11" s="13">
        <v>4</v>
      </c>
      <c r="D11" s="13">
        <v>1.2</v>
      </c>
      <c r="E11" s="13">
        <v>1.2</v>
      </c>
      <c r="F11" s="13">
        <v>1</v>
      </c>
      <c r="G11" s="13">
        <f>C11*D11*E11*F11</f>
        <v>5.76</v>
      </c>
      <c r="H11" s="13"/>
      <c r="I11" s="10"/>
      <c r="J11" s="11"/>
      <c r="K11" s="11"/>
    </row>
    <row r="12" spans="1:11" x14ac:dyDescent="0.25">
      <c r="A12" s="14"/>
      <c r="B12" s="10" t="s">
        <v>21</v>
      </c>
      <c r="C12" s="13">
        <v>1</v>
      </c>
      <c r="D12" s="13">
        <v>3</v>
      </c>
      <c r="E12" s="13">
        <v>0.375</v>
      </c>
      <c r="F12" s="13">
        <v>0.15</v>
      </c>
      <c r="G12" s="13">
        <f>C12*D12*E12*F12</f>
        <v>0.16874999999999998</v>
      </c>
      <c r="H12" s="13">
        <f>SUM(G11:G12)</f>
        <v>5.92875</v>
      </c>
      <c r="I12" s="10" t="s">
        <v>22</v>
      </c>
      <c r="J12" s="11">
        <v>119.27</v>
      </c>
      <c r="K12" s="11">
        <f>H12*J12</f>
        <v>707.12201249999998</v>
      </c>
    </row>
    <row r="13" spans="1:11" x14ac:dyDescent="0.25">
      <c r="A13" s="15">
        <v>2</v>
      </c>
      <c r="B13" s="16" t="s">
        <v>23</v>
      </c>
      <c r="C13" s="17"/>
      <c r="D13" s="17"/>
      <c r="E13" s="17"/>
      <c r="F13" s="17"/>
      <c r="G13" s="18"/>
      <c r="H13" s="13">
        <v>1.1599999999999999</v>
      </c>
      <c r="I13" s="19" t="s">
        <v>24</v>
      </c>
      <c r="J13" s="11">
        <v>7754</v>
      </c>
      <c r="K13" s="11">
        <f>(J13/100)*H13</f>
        <v>89.946399999999997</v>
      </c>
    </row>
    <row r="14" spans="1:11" x14ac:dyDescent="0.25">
      <c r="A14" s="6">
        <v>3</v>
      </c>
      <c r="B14" s="16" t="s">
        <v>25</v>
      </c>
      <c r="C14" s="17"/>
      <c r="D14" s="17"/>
      <c r="E14" s="17"/>
      <c r="F14" s="17"/>
      <c r="G14" s="18"/>
      <c r="H14" s="13"/>
      <c r="I14" s="10"/>
      <c r="J14" s="11"/>
      <c r="K14" s="11"/>
    </row>
    <row r="15" spans="1:11" x14ac:dyDescent="0.25">
      <c r="A15" s="14"/>
      <c r="B15" s="10"/>
      <c r="C15" s="13">
        <v>1</v>
      </c>
      <c r="D15" s="13">
        <v>4.8499999999999996</v>
      </c>
      <c r="E15" s="13">
        <v>2.8250000000000002</v>
      </c>
      <c r="F15" s="13">
        <v>0.32500000000000001</v>
      </c>
      <c r="G15" s="13">
        <f>C15*D15*E15*F15</f>
        <v>4.4529062499999998</v>
      </c>
      <c r="H15" s="13">
        <f>G15</f>
        <v>4.4529062499999998</v>
      </c>
      <c r="I15" s="10" t="s">
        <v>22</v>
      </c>
      <c r="J15" s="11">
        <v>936.21</v>
      </c>
      <c r="K15" s="11">
        <f>H15*J15</f>
        <v>4168.8553603125001</v>
      </c>
    </row>
    <row r="16" spans="1:11" x14ac:dyDescent="0.25">
      <c r="A16" s="6">
        <v>4</v>
      </c>
      <c r="B16" s="16" t="s">
        <v>26</v>
      </c>
      <c r="C16" s="17"/>
      <c r="D16" s="17"/>
      <c r="E16" s="17"/>
      <c r="F16" s="17"/>
      <c r="G16" s="18"/>
      <c r="H16" s="13"/>
      <c r="I16" s="10"/>
      <c r="J16" s="11"/>
      <c r="K16" s="11"/>
    </row>
    <row r="17" spans="1:11" x14ac:dyDescent="0.25">
      <c r="A17" s="12"/>
      <c r="B17" s="10"/>
      <c r="C17" s="13">
        <v>4</v>
      </c>
      <c r="D17" s="13">
        <v>1.2</v>
      </c>
      <c r="E17" s="13">
        <v>1.2</v>
      </c>
      <c r="F17" s="13"/>
      <c r="G17" s="13">
        <f>C17*D17*E17</f>
        <v>5.76</v>
      </c>
      <c r="H17" s="13"/>
      <c r="I17" s="10"/>
      <c r="J17" s="11"/>
      <c r="K17" s="11"/>
    </row>
    <row r="18" spans="1:11" x14ac:dyDescent="0.25">
      <c r="A18" s="12"/>
      <c r="B18" s="10"/>
      <c r="C18" s="13">
        <v>2</v>
      </c>
      <c r="D18" s="13">
        <v>2.5</v>
      </c>
      <c r="E18" s="13">
        <v>0.375</v>
      </c>
      <c r="F18" s="13"/>
      <c r="G18" s="13">
        <f>C18*D18*E18</f>
        <v>1.875</v>
      </c>
      <c r="H18" s="13"/>
      <c r="I18" s="10"/>
      <c r="J18" s="11"/>
      <c r="K18" s="11"/>
    </row>
    <row r="19" spans="1:11" x14ac:dyDescent="0.25">
      <c r="A19" s="12"/>
      <c r="B19" s="10"/>
      <c r="C19" s="13">
        <v>1</v>
      </c>
      <c r="D19" s="13">
        <v>1</v>
      </c>
      <c r="E19" s="13">
        <v>0.375</v>
      </c>
      <c r="F19" s="13"/>
      <c r="G19" s="13">
        <f>C19*D19*E19</f>
        <v>0.375</v>
      </c>
      <c r="H19" s="13"/>
      <c r="I19" s="10"/>
      <c r="J19" s="11"/>
      <c r="K19" s="11"/>
    </row>
    <row r="20" spans="1:11" x14ac:dyDescent="0.25">
      <c r="A20" s="14"/>
      <c r="B20" s="10"/>
      <c r="C20" s="13">
        <v>1</v>
      </c>
      <c r="D20" s="13">
        <v>4.8499999999999996</v>
      </c>
      <c r="E20" s="13">
        <v>2.8250000000000002</v>
      </c>
      <c r="F20" s="13"/>
      <c r="G20" s="13">
        <f>C20*D20*E20</f>
        <v>13.70125</v>
      </c>
      <c r="H20" s="13">
        <f>SUM(G17:G20)</f>
        <v>21.71125</v>
      </c>
      <c r="I20" s="10" t="s">
        <v>27</v>
      </c>
      <c r="J20" s="11">
        <v>361</v>
      </c>
      <c r="K20" s="11">
        <f>H20*J20</f>
        <v>7837.7612499999996</v>
      </c>
    </row>
    <row r="21" spans="1:11" x14ac:dyDescent="0.25">
      <c r="A21" s="6">
        <v>5</v>
      </c>
      <c r="B21" s="20" t="s">
        <v>28</v>
      </c>
      <c r="C21" s="21"/>
      <c r="D21" s="21"/>
      <c r="E21" s="21"/>
      <c r="F21" s="21"/>
      <c r="G21" s="22"/>
      <c r="H21" s="13"/>
      <c r="I21" s="10"/>
      <c r="J21" s="11"/>
      <c r="K21" s="11"/>
    </row>
    <row r="22" spans="1:11" x14ac:dyDescent="0.25">
      <c r="A22" s="12"/>
      <c r="B22" s="10"/>
      <c r="C22" s="13">
        <v>4</v>
      </c>
      <c r="D22" s="13">
        <v>1.2</v>
      </c>
      <c r="E22" s="13">
        <v>1.2</v>
      </c>
      <c r="F22" s="13">
        <v>0.15</v>
      </c>
      <c r="G22" s="13">
        <f>C22*D22*E22*F22</f>
        <v>0.86399999999999999</v>
      </c>
      <c r="H22" s="13"/>
      <c r="I22" s="10"/>
      <c r="J22" s="11"/>
      <c r="K22" s="11"/>
    </row>
    <row r="23" spans="1:11" x14ac:dyDescent="0.25">
      <c r="A23" s="12"/>
      <c r="B23" s="10" t="s">
        <v>29</v>
      </c>
      <c r="C23" s="13"/>
      <c r="D23" s="13"/>
      <c r="E23" s="13"/>
      <c r="F23" s="13"/>
      <c r="G23" s="13">
        <v>0.45100000000000001</v>
      </c>
      <c r="H23" s="13"/>
      <c r="I23" s="10"/>
      <c r="J23" s="11"/>
      <c r="K23" s="11"/>
    </row>
    <row r="24" spans="1:11" x14ac:dyDescent="0.25">
      <c r="A24" s="12"/>
      <c r="B24" s="10"/>
      <c r="C24" s="13">
        <v>4</v>
      </c>
      <c r="D24" s="13">
        <v>0.25</v>
      </c>
      <c r="E24" s="13">
        <v>0.25</v>
      </c>
      <c r="F24" s="13">
        <v>3.25</v>
      </c>
      <c r="G24" s="13">
        <f t="shared" ref="G24:G30" si="0">C24*D24*E24*F24</f>
        <v>0.8125</v>
      </c>
      <c r="H24" s="13"/>
      <c r="I24" s="10"/>
      <c r="J24" s="11"/>
      <c r="K24" s="11"/>
    </row>
    <row r="25" spans="1:11" x14ac:dyDescent="0.25">
      <c r="A25" s="12"/>
      <c r="B25" s="10"/>
      <c r="C25" s="13">
        <v>2</v>
      </c>
      <c r="D25" s="13">
        <v>4.5999999999999996</v>
      </c>
      <c r="E25" s="13">
        <v>0.25</v>
      </c>
      <c r="F25" s="13">
        <v>0.25</v>
      </c>
      <c r="G25" s="13">
        <f t="shared" si="0"/>
        <v>0.57499999999999996</v>
      </c>
      <c r="H25" s="13"/>
      <c r="I25" s="10"/>
      <c r="J25" s="11"/>
      <c r="K25" s="11"/>
    </row>
    <row r="26" spans="1:11" x14ac:dyDescent="0.25">
      <c r="A26" s="12"/>
      <c r="B26" s="10"/>
      <c r="C26" s="13">
        <v>3</v>
      </c>
      <c r="D26" s="13">
        <v>2.3250000000000002</v>
      </c>
      <c r="E26" s="13">
        <v>0.25</v>
      </c>
      <c r="F26" s="13">
        <v>0.25</v>
      </c>
      <c r="G26" s="13">
        <f t="shared" si="0"/>
        <v>0.43593750000000003</v>
      </c>
      <c r="H26" s="13"/>
      <c r="I26" s="10"/>
      <c r="J26" s="11"/>
      <c r="K26" s="11"/>
    </row>
    <row r="27" spans="1:11" x14ac:dyDescent="0.25">
      <c r="A27" s="12"/>
      <c r="B27" s="10"/>
      <c r="C27" s="13">
        <v>2</v>
      </c>
      <c r="D27" s="13">
        <v>4.5999999999999996</v>
      </c>
      <c r="E27" s="13">
        <v>0.25</v>
      </c>
      <c r="F27" s="13">
        <v>0.15</v>
      </c>
      <c r="G27" s="13">
        <f t="shared" si="0"/>
        <v>0.34499999999999997</v>
      </c>
      <c r="H27" s="13"/>
      <c r="I27" s="10"/>
      <c r="J27" s="11"/>
      <c r="K27" s="11"/>
    </row>
    <row r="28" spans="1:11" x14ac:dyDescent="0.25">
      <c r="A28" s="12"/>
      <c r="B28" s="10"/>
      <c r="C28" s="13">
        <v>3</v>
      </c>
      <c r="D28" s="13">
        <v>2.3250000000000002</v>
      </c>
      <c r="E28" s="13">
        <v>0.25</v>
      </c>
      <c r="F28" s="13">
        <v>0.15</v>
      </c>
      <c r="G28" s="13">
        <f t="shared" si="0"/>
        <v>0.26156250000000003</v>
      </c>
      <c r="H28" s="13"/>
      <c r="I28" s="10"/>
      <c r="J28" s="11"/>
      <c r="K28" s="11"/>
    </row>
    <row r="29" spans="1:11" x14ac:dyDescent="0.25">
      <c r="A29" s="12"/>
      <c r="B29" s="10"/>
      <c r="C29" s="13">
        <v>1</v>
      </c>
      <c r="D29" s="13">
        <v>1</v>
      </c>
      <c r="E29" s="13">
        <v>1.2</v>
      </c>
      <c r="F29" s="13">
        <v>0.25</v>
      </c>
      <c r="G29" s="13">
        <v>0.125</v>
      </c>
      <c r="H29" s="13"/>
      <c r="I29" s="10"/>
      <c r="J29" s="11"/>
      <c r="K29" s="11"/>
    </row>
    <row r="30" spans="1:11" x14ac:dyDescent="0.25">
      <c r="A30" s="14"/>
      <c r="B30" s="10"/>
      <c r="C30" s="13">
        <v>1</v>
      </c>
      <c r="D30" s="13">
        <v>4.5999999999999996</v>
      </c>
      <c r="E30" s="13">
        <v>2.3250000000000002</v>
      </c>
      <c r="F30" s="13">
        <v>0.125</v>
      </c>
      <c r="G30" s="13">
        <f t="shared" si="0"/>
        <v>1.336875</v>
      </c>
      <c r="H30" s="13">
        <v>7.5190000000000001</v>
      </c>
      <c r="I30" s="10" t="s">
        <v>22</v>
      </c>
      <c r="J30" s="11">
        <v>5863.13</v>
      </c>
      <c r="K30" s="11">
        <f>H30*J30</f>
        <v>44084.874470000002</v>
      </c>
    </row>
    <row r="31" spans="1:11" x14ac:dyDescent="0.25">
      <c r="A31" s="6">
        <v>6</v>
      </c>
      <c r="B31" s="16" t="s">
        <v>30</v>
      </c>
      <c r="C31" s="17"/>
      <c r="D31" s="17"/>
      <c r="E31" s="17"/>
      <c r="F31" s="17"/>
      <c r="G31" s="18"/>
      <c r="H31" s="13"/>
      <c r="I31" s="10"/>
      <c r="J31" s="11"/>
      <c r="K31" s="11"/>
    </row>
    <row r="32" spans="1:11" x14ac:dyDescent="0.25">
      <c r="A32" s="12"/>
      <c r="B32" s="10"/>
      <c r="C32" s="13">
        <v>4</v>
      </c>
      <c r="D32" s="13">
        <v>1.2</v>
      </c>
      <c r="E32" s="13">
        <v>1.2</v>
      </c>
      <c r="F32" s="13">
        <v>0.1</v>
      </c>
      <c r="G32" s="13">
        <f>C32*D32*E32*F32</f>
        <v>0.57599999999999996</v>
      </c>
      <c r="H32" s="13"/>
      <c r="I32" s="10"/>
      <c r="J32" s="11"/>
      <c r="K32" s="11"/>
    </row>
    <row r="33" spans="1:11" x14ac:dyDescent="0.25">
      <c r="A33" s="12"/>
      <c r="B33" s="10"/>
      <c r="C33" s="13">
        <v>2</v>
      </c>
      <c r="D33" s="13">
        <v>2.5</v>
      </c>
      <c r="E33" s="13">
        <v>0.375</v>
      </c>
      <c r="F33" s="13">
        <v>0.1</v>
      </c>
      <c r="G33" s="13">
        <f>C33*D33*E33*F33</f>
        <v>0.1875</v>
      </c>
      <c r="H33" s="13"/>
      <c r="I33" s="10"/>
      <c r="J33" s="11"/>
      <c r="K33" s="11"/>
    </row>
    <row r="34" spans="1:11" x14ac:dyDescent="0.25">
      <c r="A34" s="12"/>
      <c r="B34" s="10"/>
      <c r="C34" s="13">
        <v>1</v>
      </c>
      <c r="D34" s="13">
        <v>1</v>
      </c>
      <c r="E34" s="13">
        <v>0.375</v>
      </c>
      <c r="F34" s="13">
        <v>0.1</v>
      </c>
      <c r="G34" s="13">
        <f>C34*D34*E34*F34</f>
        <v>3.7500000000000006E-2</v>
      </c>
      <c r="H34" s="13"/>
      <c r="I34" s="10"/>
      <c r="J34" s="11"/>
      <c r="K34" s="11"/>
    </row>
    <row r="35" spans="1:11" x14ac:dyDescent="0.25">
      <c r="A35" s="14"/>
      <c r="B35" s="10"/>
      <c r="C35" s="13">
        <v>1</v>
      </c>
      <c r="D35" s="13">
        <v>4.8499999999999996</v>
      </c>
      <c r="E35" s="13">
        <v>2.8250000000000002</v>
      </c>
      <c r="F35" s="13">
        <v>0.1</v>
      </c>
      <c r="G35" s="13">
        <f>C35*D35*E35*F35</f>
        <v>1.370125</v>
      </c>
      <c r="H35" s="13">
        <f>SUM(G32:G35)</f>
        <v>2.171125</v>
      </c>
      <c r="I35" s="10" t="s">
        <v>27</v>
      </c>
      <c r="J35" s="11">
        <v>4628.87</v>
      </c>
      <c r="K35" s="11">
        <f>H35*J35</f>
        <v>10049.85537875</v>
      </c>
    </row>
    <row r="36" spans="1:11" x14ac:dyDescent="0.25">
      <c r="A36" s="6">
        <v>7</v>
      </c>
      <c r="B36" s="16" t="s">
        <v>31</v>
      </c>
      <c r="C36" s="17"/>
      <c r="D36" s="17"/>
      <c r="E36" s="17"/>
      <c r="F36" s="17"/>
      <c r="G36" s="18"/>
      <c r="H36" s="13"/>
      <c r="I36" s="10"/>
      <c r="J36" s="11"/>
      <c r="K36" s="11"/>
    </row>
    <row r="37" spans="1:11" x14ac:dyDescent="0.25">
      <c r="A37" s="12"/>
      <c r="B37" s="10"/>
      <c r="C37" s="13">
        <v>2</v>
      </c>
      <c r="D37" s="13">
        <v>4.8499999999999996</v>
      </c>
      <c r="E37" s="13">
        <v>0.25</v>
      </c>
      <c r="F37" s="13"/>
      <c r="G37" s="13">
        <f>C37*D37*E37</f>
        <v>2.4249999999999998</v>
      </c>
      <c r="H37" s="13"/>
      <c r="I37" s="10"/>
      <c r="J37" s="11"/>
      <c r="K37" s="11"/>
    </row>
    <row r="38" spans="1:11" x14ac:dyDescent="0.25">
      <c r="A38" s="14"/>
      <c r="B38" s="10"/>
      <c r="C38" s="13">
        <v>3</v>
      </c>
      <c r="D38" s="13">
        <v>2.8250000000000002</v>
      </c>
      <c r="E38" s="13">
        <v>0.25</v>
      </c>
      <c r="F38" s="13"/>
      <c r="G38" s="13">
        <f>C38*D38*E38</f>
        <v>2.1187500000000004</v>
      </c>
      <c r="H38" s="13">
        <f>SUM(G37:G38)</f>
        <v>4.5437500000000002</v>
      </c>
      <c r="I38" s="10" t="s">
        <v>27</v>
      </c>
      <c r="J38" s="11">
        <v>265.95</v>
      </c>
      <c r="K38" s="11">
        <f>H38*J38</f>
        <v>1208.4103124999999</v>
      </c>
    </row>
    <row r="39" spans="1:11" x14ac:dyDescent="0.25">
      <c r="A39" s="15">
        <v>8</v>
      </c>
      <c r="B39" s="16" t="s">
        <v>32</v>
      </c>
      <c r="C39" s="17"/>
      <c r="D39" s="17"/>
      <c r="E39" s="17"/>
      <c r="F39" s="17"/>
      <c r="G39" s="18"/>
      <c r="H39" s="13">
        <v>33</v>
      </c>
      <c r="I39" s="10" t="s">
        <v>33</v>
      </c>
      <c r="J39" s="11">
        <v>728.47</v>
      </c>
      <c r="K39" s="11">
        <f>H39*J39</f>
        <v>24039.510000000002</v>
      </c>
    </row>
    <row r="40" spans="1:11" x14ac:dyDescent="0.25">
      <c r="A40" s="6">
        <v>9</v>
      </c>
      <c r="B40" s="16" t="s">
        <v>34</v>
      </c>
      <c r="C40" s="17"/>
      <c r="D40" s="17"/>
      <c r="E40" s="17"/>
      <c r="F40" s="17"/>
      <c r="G40" s="18"/>
      <c r="H40" s="13"/>
      <c r="I40" s="10"/>
      <c r="J40" s="11"/>
      <c r="K40" s="11"/>
    </row>
    <row r="41" spans="1:11" x14ac:dyDescent="0.25">
      <c r="A41" s="14"/>
      <c r="B41" s="10"/>
      <c r="C41" s="10"/>
      <c r="D41" s="10"/>
      <c r="E41" s="10"/>
      <c r="F41" s="10"/>
      <c r="G41" s="10"/>
      <c r="H41" s="13">
        <v>21.71</v>
      </c>
      <c r="I41" s="10" t="s">
        <v>35</v>
      </c>
      <c r="J41" s="11">
        <v>24</v>
      </c>
      <c r="K41" s="11">
        <f>H41*J41</f>
        <v>521.04</v>
      </c>
    </row>
    <row r="42" spans="1:11" x14ac:dyDescent="0.25">
      <c r="A42" s="6">
        <v>10</v>
      </c>
      <c r="B42" s="16" t="s">
        <v>36</v>
      </c>
      <c r="C42" s="17"/>
      <c r="D42" s="17"/>
      <c r="E42" s="17"/>
      <c r="F42" s="17"/>
      <c r="G42" s="18"/>
      <c r="H42" s="13"/>
      <c r="I42" s="10"/>
      <c r="J42" s="11"/>
      <c r="K42" s="11"/>
    </row>
    <row r="43" spans="1:11" x14ac:dyDescent="0.25">
      <c r="A43" s="12"/>
      <c r="B43" s="10"/>
      <c r="C43" s="10">
        <v>4</v>
      </c>
      <c r="D43" s="10">
        <v>4.8499999999999996</v>
      </c>
      <c r="E43" s="10">
        <v>0.25</v>
      </c>
      <c r="F43" s="10"/>
      <c r="G43" s="10">
        <f>C43*D43*E43</f>
        <v>4.8499999999999996</v>
      </c>
      <c r="H43" s="13"/>
      <c r="I43" s="10"/>
      <c r="J43" s="11"/>
      <c r="K43" s="11"/>
    </row>
    <row r="44" spans="1:11" x14ac:dyDescent="0.25">
      <c r="A44" s="12"/>
      <c r="B44" s="10"/>
      <c r="C44" s="10">
        <v>4</v>
      </c>
      <c r="D44" s="10">
        <v>2.8250000000000002</v>
      </c>
      <c r="E44" s="10">
        <v>0.25</v>
      </c>
      <c r="F44" s="10"/>
      <c r="G44" s="10">
        <f>C44*D44*E44</f>
        <v>2.8250000000000002</v>
      </c>
      <c r="H44" s="13"/>
      <c r="I44" s="10"/>
      <c r="J44" s="11"/>
      <c r="K44" s="11"/>
    </row>
    <row r="45" spans="1:11" x14ac:dyDescent="0.25">
      <c r="A45" s="12"/>
      <c r="B45" s="10"/>
      <c r="C45" s="10">
        <v>1</v>
      </c>
      <c r="D45" s="10">
        <v>1.2</v>
      </c>
      <c r="E45" s="10">
        <v>0.5</v>
      </c>
      <c r="F45" s="10"/>
      <c r="G45" s="10">
        <f>C45*D45*E45</f>
        <v>0.6</v>
      </c>
      <c r="H45" s="13"/>
      <c r="I45" s="10"/>
      <c r="J45" s="11"/>
      <c r="K45" s="11"/>
    </row>
    <row r="46" spans="1:11" x14ac:dyDescent="0.25">
      <c r="A46" s="14"/>
      <c r="B46" s="10"/>
      <c r="C46" s="10">
        <v>16</v>
      </c>
      <c r="D46" s="10">
        <v>1.2</v>
      </c>
      <c r="E46" s="10">
        <v>0.15</v>
      </c>
      <c r="F46" s="10"/>
      <c r="G46" s="10">
        <f>C46*D46*E46</f>
        <v>2.88</v>
      </c>
      <c r="H46" s="13">
        <f>SUM(G43:G46)</f>
        <v>11.155000000000001</v>
      </c>
      <c r="I46" s="10" t="s">
        <v>27</v>
      </c>
      <c r="J46" s="11">
        <v>209</v>
      </c>
      <c r="K46" s="11">
        <f>H46*J46</f>
        <v>2331.3950000000004</v>
      </c>
    </row>
    <row r="47" spans="1:11" x14ac:dyDescent="0.25">
      <c r="A47" s="6">
        <v>11</v>
      </c>
      <c r="B47" s="16" t="s">
        <v>37</v>
      </c>
      <c r="C47" s="17"/>
      <c r="D47" s="17"/>
      <c r="E47" s="17"/>
      <c r="F47" s="17"/>
      <c r="G47" s="18"/>
      <c r="H47" s="13"/>
      <c r="I47" s="10"/>
      <c r="J47" s="11"/>
      <c r="K47" s="11"/>
    </row>
    <row r="48" spans="1:11" x14ac:dyDescent="0.25">
      <c r="A48" s="12"/>
      <c r="B48" s="10"/>
      <c r="C48" s="10">
        <v>1</v>
      </c>
      <c r="D48" s="13">
        <v>4.8499999999999996</v>
      </c>
      <c r="E48" s="10">
        <v>2.8250000000000002</v>
      </c>
      <c r="F48" s="10"/>
      <c r="G48" s="13">
        <f t="shared" ref="G48:G53" si="1">C48*D48*E48</f>
        <v>13.70125</v>
      </c>
      <c r="H48" s="13"/>
      <c r="I48" s="10"/>
      <c r="J48" s="11"/>
      <c r="K48" s="11"/>
    </row>
    <row r="49" spans="1:11" x14ac:dyDescent="0.25">
      <c r="A49" s="12"/>
      <c r="B49" s="10"/>
      <c r="C49" s="10">
        <v>2</v>
      </c>
      <c r="D49" s="13">
        <v>4.8499999999999996</v>
      </c>
      <c r="E49" s="10">
        <v>0.125</v>
      </c>
      <c r="F49" s="10"/>
      <c r="G49" s="13">
        <f t="shared" si="1"/>
        <v>1.2124999999999999</v>
      </c>
      <c r="H49" s="13"/>
      <c r="I49" s="10"/>
      <c r="J49" s="11"/>
      <c r="K49" s="11"/>
    </row>
    <row r="50" spans="1:11" x14ac:dyDescent="0.25">
      <c r="A50" s="12"/>
      <c r="B50" s="10"/>
      <c r="C50" s="10">
        <v>2</v>
      </c>
      <c r="D50" s="13">
        <v>2.8250000000000002</v>
      </c>
      <c r="E50" s="10">
        <v>0.125</v>
      </c>
      <c r="F50" s="10"/>
      <c r="G50" s="13">
        <f t="shared" si="1"/>
        <v>0.70625000000000004</v>
      </c>
      <c r="H50" s="13"/>
      <c r="I50" s="10"/>
      <c r="J50" s="11"/>
      <c r="K50" s="11"/>
    </row>
    <row r="51" spans="1:11" x14ac:dyDescent="0.25">
      <c r="A51" s="12"/>
      <c r="B51" s="10"/>
      <c r="C51" s="10">
        <v>4</v>
      </c>
      <c r="D51" s="13">
        <v>0.55000000000000004</v>
      </c>
      <c r="E51" s="10">
        <v>3</v>
      </c>
      <c r="F51" s="10"/>
      <c r="G51" s="13">
        <f t="shared" si="1"/>
        <v>6.6000000000000005</v>
      </c>
      <c r="H51" s="13"/>
      <c r="I51" s="10"/>
      <c r="J51" s="11"/>
      <c r="K51" s="11"/>
    </row>
    <row r="52" spans="1:11" x14ac:dyDescent="0.25">
      <c r="A52" s="12"/>
      <c r="B52" s="10"/>
      <c r="C52" s="10">
        <v>4</v>
      </c>
      <c r="D52" s="13">
        <v>4.8499999999999996</v>
      </c>
      <c r="E52" s="10">
        <v>0.125</v>
      </c>
      <c r="F52" s="10"/>
      <c r="G52" s="13">
        <f t="shared" si="1"/>
        <v>2.4249999999999998</v>
      </c>
      <c r="H52" s="13"/>
      <c r="I52" s="10"/>
      <c r="J52" s="11"/>
      <c r="K52" s="11"/>
    </row>
    <row r="53" spans="1:11" x14ac:dyDescent="0.25">
      <c r="A53" s="14"/>
      <c r="B53" s="10"/>
      <c r="C53" s="10">
        <v>4</v>
      </c>
      <c r="D53" s="13">
        <v>2.8250000000000002</v>
      </c>
      <c r="E53" s="10">
        <v>0.125</v>
      </c>
      <c r="F53" s="10"/>
      <c r="G53" s="13">
        <f t="shared" si="1"/>
        <v>1.4125000000000001</v>
      </c>
      <c r="H53" s="13">
        <f>SUM(G48:G53)</f>
        <v>26.057500000000005</v>
      </c>
      <c r="I53" s="10" t="s">
        <v>27</v>
      </c>
      <c r="J53" s="11">
        <v>355</v>
      </c>
      <c r="K53" s="11">
        <f>H53*J53</f>
        <v>9250.4125000000022</v>
      </c>
    </row>
    <row r="54" spans="1:11" x14ac:dyDescent="0.25">
      <c r="A54" s="6">
        <v>12</v>
      </c>
      <c r="B54" s="16" t="s">
        <v>38</v>
      </c>
      <c r="C54" s="17"/>
      <c r="D54" s="17"/>
      <c r="E54" s="17"/>
      <c r="F54" s="17"/>
      <c r="G54" s="18"/>
      <c r="H54" s="13"/>
      <c r="I54" s="10"/>
      <c r="J54" s="11"/>
      <c r="K54" s="11"/>
    </row>
    <row r="55" spans="1:11" x14ac:dyDescent="0.25">
      <c r="A55" s="14"/>
      <c r="B55" s="10"/>
      <c r="C55" s="10">
        <v>1</v>
      </c>
      <c r="D55" s="10">
        <v>4.8499999999999996</v>
      </c>
      <c r="E55" s="10">
        <v>2.8250000000000002</v>
      </c>
      <c r="F55" s="10"/>
      <c r="G55" s="10">
        <f>C55*D55*E55</f>
        <v>13.70125</v>
      </c>
      <c r="H55" s="13">
        <v>251</v>
      </c>
      <c r="I55" s="10" t="s">
        <v>27</v>
      </c>
      <c r="J55" s="11">
        <v>355</v>
      </c>
      <c r="K55" s="11">
        <f>H55*J55</f>
        <v>89105</v>
      </c>
    </row>
    <row r="56" spans="1:11" x14ac:dyDescent="0.25">
      <c r="A56" s="15">
        <v>13</v>
      </c>
      <c r="B56" s="16" t="s">
        <v>39</v>
      </c>
      <c r="C56" s="17"/>
      <c r="D56" s="17"/>
      <c r="E56" s="17"/>
      <c r="F56" s="17"/>
      <c r="G56" s="18"/>
      <c r="H56" s="13">
        <v>0.71699999999999997</v>
      </c>
      <c r="I56" s="10" t="s">
        <v>40</v>
      </c>
      <c r="J56" s="11">
        <v>55194.51</v>
      </c>
      <c r="K56" s="11">
        <f>H56*J56</f>
        <v>39574.463669999997</v>
      </c>
    </row>
    <row r="57" spans="1:11" x14ac:dyDescent="0.25">
      <c r="A57" s="6">
        <v>14</v>
      </c>
      <c r="B57" s="16" t="s">
        <v>41</v>
      </c>
      <c r="C57" s="17"/>
      <c r="D57" s="17"/>
      <c r="E57" s="17"/>
      <c r="F57" s="17"/>
      <c r="G57" s="18"/>
      <c r="H57" s="13"/>
      <c r="I57" s="10"/>
      <c r="J57" s="11"/>
      <c r="K57" s="11"/>
    </row>
    <row r="58" spans="1:11" x14ac:dyDescent="0.25">
      <c r="A58" s="14"/>
      <c r="B58" s="10"/>
      <c r="C58" s="10">
        <v>2</v>
      </c>
      <c r="D58" s="10">
        <v>2.1</v>
      </c>
      <c r="E58" s="10">
        <v>1</v>
      </c>
      <c r="F58" s="10"/>
      <c r="G58" s="10">
        <f>C58*D58*E58</f>
        <v>4.2</v>
      </c>
      <c r="H58" s="13">
        <f>G58</f>
        <v>4.2</v>
      </c>
      <c r="I58" s="10"/>
      <c r="J58" s="11">
        <v>3402</v>
      </c>
      <c r="K58" s="11">
        <f>H58*J58</f>
        <v>14288.400000000001</v>
      </c>
    </row>
    <row r="59" spans="1:11" x14ac:dyDescent="0.25">
      <c r="A59" s="6">
        <v>15</v>
      </c>
      <c r="B59" s="16" t="s">
        <v>42</v>
      </c>
      <c r="C59" s="17"/>
      <c r="D59" s="17"/>
      <c r="E59" s="17"/>
      <c r="F59" s="17"/>
      <c r="G59" s="18"/>
      <c r="H59" s="13"/>
      <c r="I59" s="10"/>
      <c r="J59" s="11"/>
      <c r="K59" s="11"/>
    </row>
    <row r="60" spans="1:11" x14ac:dyDescent="0.25">
      <c r="A60" s="12"/>
      <c r="B60" s="10"/>
      <c r="C60" s="10">
        <v>2</v>
      </c>
      <c r="D60" s="10">
        <v>4.8499999999999996</v>
      </c>
      <c r="E60" s="10">
        <v>0.25</v>
      </c>
      <c r="F60" s="10">
        <v>0.6</v>
      </c>
      <c r="G60" s="10">
        <f>C60*D60*E60*F60</f>
        <v>1.4549999999999998</v>
      </c>
      <c r="H60" s="13"/>
      <c r="I60" s="10"/>
      <c r="J60" s="11"/>
      <c r="K60" s="11"/>
    </row>
    <row r="61" spans="1:11" x14ac:dyDescent="0.25">
      <c r="A61" s="12"/>
      <c r="B61" s="10"/>
      <c r="C61" s="10">
        <v>3</v>
      </c>
      <c r="D61" s="10">
        <v>2.8250000000000002</v>
      </c>
      <c r="E61" s="10">
        <v>0.25</v>
      </c>
      <c r="F61" s="10">
        <v>0.6</v>
      </c>
      <c r="G61" s="10">
        <f>C61*D61*E61*F61</f>
        <v>1.2712500000000002</v>
      </c>
      <c r="H61" s="13"/>
      <c r="I61" s="10"/>
      <c r="J61" s="11"/>
      <c r="K61" s="11"/>
    </row>
    <row r="62" spans="1:11" x14ac:dyDescent="0.25">
      <c r="A62" s="12"/>
      <c r="B62" s="10"/>
      <c r="C62" s="10">
        <v>2</v>
      </c>
      <c r="D62" s="10">
        <v>2.5</v>
      </c>
      <c r="E62" s="10">
        <v>0.25</v>
      </c>
      <c r="F62" s="10">
        <v>0.6</v>
      </c>
      <c r="G62" s="10">
        <f>C62*D62*E62*F62</f>
        <v>0.75</v>
      </c>
      <c r="H62" s="13"/>
      <c r="I62" s="10"/>
      <c r="J62" s="11"/>
      <c r="K62" s="11"/>
    </row>
    <row r="63" spans="1:11" x14ac:dyDescent="0.25">
      <c r="A63" s="14"/>
      <c r="B63" s="10"/>
      <c r="C63" s="10">
        <v>2</v>
      </c>
      <c r="D63" s="10">
        <v>1</v>
      </c>
      <c r="E63" s="10">
        <v>0.5</v>
      </c>
      <c r="F63" s="10">
        <v>0.3</v>
      </c>
      <c r="G63" s="10">
        <f>C63*D63*E63*F63</f>
        <v>0.3</v>
      </c>
      <c r="H63" s="13">
        <f>SUM(G60:G63)</f>
        <v>3.7762500000000001</v>
      </c>
      <c r="I63" s="10" t="s">
        <v>22</v>
      </c>
      <c r="J63" s="11">
        <v>5613.36</v>
      </c>
      <c r="K63" s="11">
        <f>H63*J63</f>
        <v>21197.450699999998</v>
      </c>
    </row>
    <row r="64" spans="1:11" ht="45" x14ac:dyDescent="0.25">
      <c r="A64" s="6">
        <v>16</v>
      </c>
      <c r="B64" s="10" t="s">
        <v>43</v>
      </c>
      <c r="C64" s="10"/>
      <c r="D64" s="10"/>
      <c r="E64" s="10"/>
      <c r="F64" s="10"/>
      <c r="G64" s="10"/>
      <c r="H64" s="13"/>
      <c r="I64" s="10"/>
      <c r="J64" s="11"/>
      <c r="K64" s="11"/>
    </row>
    <row r="65" spans="1:11" x14ac:dyDescent="0.25">
      <c r="A65" s="12"/>
      <c r="B65" s="10"/>
      <c r="C65" s="10">
        <v>2</v>
      </c>
      <c r="D65" s="10">
        <v>4.8499999999999996</v>
      </c>
      <c r="E65" s="10">
        <v>0.25</v>
      </c>
      <c r="F65" s="10">
        <v>3</v>
      </c>
      <c r="G65" s="10">
        <f>C65*D65*E65*F65</f>
        <v>7.2749999999999995</v>
      </c>
      <c r="H65" s="13"/>
      <c r="I65" s="10"/>
      <c r="J65" s="11"/>
      <c r="K65" s="11"/>
    </row>
    <row r="66" spans="1:11" x14ac:dyDescent="0.25">
      <c r="A66" s="14"/>
      <c r="B66" s="10"/>
      <c r="C66" s="10">
        <v>3</v>
      </c>
      <c r="D66" s="10">
        <v>2.8250000000000002</v>
      </c>
      <c r="E66" s="10">
        <v>0.25</v>
      </c>
      <c r="F66" s="10">
        <v>3</v>
      </c>
      <c r="G66" s="10">
        <f>C66*D66*E66*F66</f>
        <v>6.3562500000000011</v>
      </c>
      <c r="H66" s="13">
        <f>SUM(G65:G66)</f>
        <v>13.631250000000001</v>
      </c>
      <c r="I66" s="10" t="s">
        <v>22</v>
      </c>
      <c r="J66" s="11">
        <v>5836.36</v>
      </c>
      <c r="K66" s="11">
        <f>H66*J66</f>
        <v>79556.88225000001</v>
      </c>
    </row>
    <row r="67" spans="1:11" ht="30" x14ac:dyDescent="0.25">
      <c r="A67" s="15">
        <v>17</v>
      </c>
      <c r="B67" s="10" t="s">
        <v>44</v>
      </c>
      <c r="C67" s="10"/>
      <c r="D67" s="10"/>
      <c r="E67" s="10"/>
      <c r="F67" s="10"/>
      <c r="G67" s="10"/>
      <c r="H67" s="13">
        <v>13.7</v>
      </c>
      <c r="I67" s="10" t="s">
        <v>27</v>
      </c>
      <c r="J67" s="11">
        <v>21</v>
      </c>
      <c r="K67" s="11">
        <f>H67*J67</f>
        <v>287.7</v>
      </c>
    </row>
    <row r="68" spans="1:11" x14ac:dyDescent="0.25">
      <c r="A68" s="6">
        <v>18</v>
      </c>
      <c r="B68" s="16" t="s">
        <v>45</v>
      </c>
      <c r="C68" s="17"/>
      <c r="D68" s="17"/>
      <c r="E68" s="17"/>
      <c r="F68" s="17"/>
      <c r="G68" s="18"/>
      <c r="H68" s="13"/>
      <c r="I68" s="10"/>
      <c r="J68" s="11"/>
      <c r="K68" s="10"/>
    </row>
    <row r="69" spans="1:11" x14ac:dyDescent="0.25">
      <c r="A69" s="12"/>
      <c r="B69" s="10"/>
      <c r="C69" s="10">
        <v>2</v>
      </c>
      <c r="D69" s="10">
        <v>4.8499999999999996</v>
      </c>
      <c r="E69" s="10">
        <v>3.75</v>
      </c>
      <c r="F69" s="10"/>
      <c r="G69" s="10">
        <f t="shared" ref="G69:G75" si="2">C69*D69*E69</f>
        <v>36.375</v>
      </c>
      <c r="H69" s="13"/>
      <c r="I69" s="10"/>
      <c r="J69" s="11"/>
      <c r="K69" s="10"/>
    </row>
    <row r="70" spans="1:11" x14ac:dyDescent="0.25">
      <c r="A70" s="12"/>
      <c r="B70" s="10"/>
      <c r="C70" s="10">
        <v>2</v>
      </c>
      <c r="D70" s="10">
        <v>2.8250000000000002</v>
      </c>
      <c r="E70" s="10">
        <v>3.75</v>
      </c>
      <c r="F70" s="10"/>
      <c r="G70" s="10">
        <f t="shared" si="2"/>
        <v>21.1875</v>
      </c>
      <c r="H70" s="13"/>
      <c r="I70" s="10"/>
      <c r="J70" s="11"/>
      <c r="K70" s="10"/>
    </row>
    <row r="71" spans="1:11" x14ac:dyDescent="0.25">
      <c r="A71" s="12"/>
      <c r="B71" s="10"/>
      <c r="C71" s="10">
        <v>2</v>
      </c>
      <c r="D71" s="10">
        <v>4.8499999999999996</v>
      </c>
      <c r="E71" s="10">
        <v>3</v>
      </c>
      <c r="F71" s="10"/>
      <c r="G71" s="10">
        <f t="shared" si="2"/>
        <v>29.099999999999998</v>
      </c>
      <c r="H71" s="13"/>
      <c r="I71" s="10"/>
      <c r="J71" s="11"/>
      <c r="K71" s="10"/>
    </row>
    <row r="72" spans="1:11" x14ac:dyDescent="0.25">
      <c r="A72" s="12"/>
      <c r="B72" s="10"/>
      <c r="C72" s="10">
        <v>2</v>
      </c>
      <c r="D72" s="10">
        <v>2.8250000000000002</v>
      </c>
      <c r="E72" s="10">
        <v>3</v>
      </c>
      <c r="F72" s="10"/>
      <c r="G72" s="10">
        <f t="shared" si="2"/>
        <v>16.950000000000003</v>
      </c>
      <c r="H72" s="13"/>
      <c r="I72" s="10"/>
      <c r="J72" s="11"/>
      <c r="K72" s="10"/>
    </row>
    <row r="73" spans="1:11" x14ac:dyDescent="0.25">
      <c r="A73" s="12"/>
      <c r="B73" s="10"/>
      <c r="C73" s="10">
        <v>4</v>
      </c>
      <c r="D73" s="10">
        <v>1.6</v>
      </c>
      <c r="E73" s="10">
        <v>3</v>
      </c>
      <c r="F73" s="10"/>
      <c r="G73" s="10">
        <f t="shared" si="2"/>
        <v>19.200000000000003</v>
      </c>
      <c r="H73" s="13"/>
      <c r="I73" s="10"/>
      <c r="J73" s="11"/>
      <c r="K73" s="10"/>
    </row>
    <row r="74" spans="1:11" x14ac:dyDescent="0.25">
      <c r="A74" s="12"/>
      <c r="B74" s="10"/>
      <c r="C74" s="10">
        <v>1</v>
      </c>
      <c r="D74" s="10">
        <v>1.8</v>
      </c>
      <c r="E74" s="10">
        <v>2.75</v>
      </c>
      <c r="F74" s="10"/>
      <c r="G74" s="10">
        <f t="shared" si="2"/>
        <v>4.95</v>
      </c>
      <c r="H74" s="13"/>
      <c r="I74" s="10"/>
      <c r="J74" s="11"/>
      <c r="K74" s="10"/>
    </row>
    <row r="75" spans="1:11" x14ac:dyDescent="0.25">
      <c r="A75" s="14"/>
      <c r="B75" s="10"/>
      <c r="C75" s="10">
        <v>2</v>
      </c>
      <c r="D75" s="10">
        <v>2.3250000000000002</v>
      </c>
      <c r="E75" s="10">
        <v>3</v>
      </c>
      <c r="F75" s="10"/>
      <c r="G75" s="10">
        <f t="shared" si="2"/>
        <v>13.950000000000001</v>
      </c>
      <c r="H75" s="13">
        <f>SUM(G69:G75)</f>
        <v>141.71250000000001</v>
      </c>
      <c r="I75" s="10" t="s">
        <v>27</v>
      </c>
      <c r="J75" s="11">
        <v>148.53</v>
      </c>
      <c r="K75" s="11">
        <f>H75*J75</f>
        <v>21048.557625000001</v>
      </c>
    </row>
    <row r="76" spans="1:11" x14ac:dyDescent="0.25">
      <c r="A76" s="6">
        <v>19</v>
      </c>
      <c r="B76" s="16" t="s">
        <v>46</v>
      </c>
      <c r="C76" s="17"/>
      <c r="D76" s="17"/>
      <c r="E76" s="17"/>
      <c r="F76" s="17"/>
      <c r="G76" s="18"/>
      <c r="H76" s="13"/>
      <c r="I76" s="10"/>
      <c r="J76" s="11"/>
      <c r="K76" s="11"/>
    </row>
    <row r="77" spans="1:11" x14ac:dyDescent="0.25">
      <c r="A77" s="14"/>
      <c r="B77" s="15"/>
      <c r="C77" s="15">
        <v>1</v>
      </c>
      <c r="D77" s="15">
        <v>4.8499999999999996</v>
      </c>
      <c r="E77" s="15">
        <v>2.8250000000000002</v>
      </c>
      <c r="F77" s="15"/>
      <c r="G77" s="15">
        <f>C77*D77*E77</f>
        <v>13.70125</v>
      </c>
      <c r="H77" s="13">
        <f>G77</f>
        <v>13.70125</v>
      </c>
      <c r="I77" s="10" t="s">
        <v>27</v>
      </c>
      <c r="J77" s="11">
        <v>130.53</v>
      </c>
      <c r="K77" s="11">
        <f>H77*J77</f>
        <v>1788.4241625</v>
      </c>
    </row>
    <row r="78" spans="1:11" x14ac:dyDescent="0.25">
      <c r="A78" s="6">
        <v>20</v>
      </c>
      <c r="B78" s="16" t="s">
        <v>47</v>
      </c>
      <c r="C78" s="17"/>
      <c r="D78" s="17"/>
      <c r="E78" s="17"/>
      <c r="F78" s="17"/>
      <c r="G78" s="18"/>
      <c r="H78" s="13"/>
      <c r="I78" s="10"/>
      <c r="J78" s="11"/>
      <c r="K78" s="11"/>
    </row>
    <row r="79" spans="1:11" x14ac:dyDescent="0.25">
      <c r="A79" s="12"/>
      <c r="B79" s="15"/>
      <c r="C79" s="15">
        <v>2</v>
      </c>
      <c r="D79" s="15">
        <v>4.8499999999999996</v>
      </c>
      <c r="E79" s="15">
        <v>0.75</v>
      </c>
      <c r="F79" s="15"/>
      <c r="G79" s="15">
        <f>C79*D79*E79</f>
        <v>7.2749999999999995</v>
      </c>
      <c r="H79" s="13"/>
      <c r="I79" s="10"/>
      <c r="J79" s="11"/>
      <c r="K79" s="11"/>
    </row>
    <row r="80" spans="1:11" x14ac:dyDescent="0.25">
      <c r="A80" s="14"/>
      <c r="B80" s="15"/>
      <c r="C80" s="15">
        <v>2</v>
      </c>
      <c r="D80" s="15">
        <v>2.8250000000000002</v>
      </c>
      <c r="E80" s="15">
        <v>0.75</v>
      </c>
      <c r="F80" s="15"/>
      <c r="G80" s="15">
        <f>C80*D80*E80</f>
        <v>4.2375000000000007</v>
      </c>
      <c r="H80" s="13">
        <f>SUM(G79:G80)</f>
        <v>11.512499999999999</v>
      </c>
      <c r="I80" s="10" t="s">
        <v>27</v>
      </c>
      <c r="J80" s="11">
        <v>34</v>
      </c>
      <c r="K80" s="11">
        <f>H80*J80</f>
        <v>391.42499999999995</v>
      </c>
    </row>
    <row r="81" spans="1:11" x14ac:dyDescent="0.25">
      <c r="A81" s="6">
        <v>21</v>
      </c>
      <c r="B81" s="23" t="s">
        <v>48</v>
      </c>
      <c r="C81" s="24"/>
      <c r="D81" s="24"/>
      <c r="E81" s="24"/>
      <c r="F81" s="24"/>
      <c r="G81" s="25"/>
      <c r="H81" s="13"/>
      <c r="I81" s="10"/>
      <c r="J81" s="11"/>
      <c r="K81" s="11"/>
    </row>
    <row r="82" spans="1:11" x14ac:dyDescent="0.25">
      <c r="A82" s="12"/>
      <c r="B82" s="15"/>
      <c r="C82" s="15">
        <v>4</v>
      </c>
      <c r="D82" s="15">
        <v>2.1</v>
      </c>
      <c r="E82" s="15"/>
      <c r="F82" s="15"/>
      <c r="G82" s="15">
        <f>D82*C82</f>
        <v>8.4</v>
      </c>
      <c r="H82" s="13"/>
      <c r="I82" s="10"/>
      <c r="J82" s="11"/>
      <c r="K82" s="11"/>
    </row>
    <row r="83" spans="1:11" x14ac:dyDescent="0.25">
      <c r="A83" s="14"/>
      <c r="B83" s="15"/>
      <c r="C83" s="15">
        <v>2</v>
      </c>
      <c r="D83" s="15">
        <v>0.75</v>
      </c>
      <c r="E83" s="15"/>
      <c r="F83" s="15"/>
      <c r="G83" s="15">
        <f>D83*C83</f>
        <v>1.5</v>
      </c>
      <c r="H83" s="13">
        <f>SUM(G82:G83)</f>
        <v>9.9</v>
      </c>
      <c r="I83" s="10" t="s">
        <v>49</v>
      </c>
      <c r="J83" s="11">
        <v>497</v>
      </c>
      <c r="K83" s="11">
        <f>H83*J83</f>
        <v>4920.3</v>
      </c>
    </row>
    <row r="84" spans="1:11" x14ac:dyDescent="0.25">
      <c r="A84" s="6">
        <v>22</v>
      </c>
      <c r="B84" s="16" t="s">
        <v>50</v>
      </c>
      <c r="C84" s="17"/>
      <c r="D84" s="17"/>
      <c r="E84" s="17"/>
      <c r="F84" s="17"/>
      <c r="G84" s="18"/>
      <c r="H84" s="13"/>
      <c r="I84" s="10"/>
      <c r="J84" s="11"/>
      <c r="K84" s="11"/>
    </row>
    <row r="85" spans="1:11" x14ac:dyDescent="0.25">
      <c r="A85" s="14"/>
      <c r="B85" s="15"/>
      <c r="C85" s="15">
        <v>2</v>
      </c>
      <c r="D85" s="15">
        <v>2.1</v>
      </c>
      <c r="E85" s="15">
        <v>0.75</v>
      </c>
      <c r="F85" s="15"/>
      <c r="G85" s="15">
        <f>C85*D85*E85</f>
        <v>3.1500000000000004</v>
      </c>
      <c r="H85" s="13">
        <f>G85</f>
        <v>3.1500000000000004</v>
      </c>
      <c r="I85" s="10" t="s">
        <v>51</v>
      </c>
      <c r="J85" s="11">
        <v>2581</v>
      </c>
      <c r="K85" s="11">
        <f>H85*J85</f>
        <v>8130.1500000000005</v>
      </c>
    </row>
    <row r="86" spans="1:11" x14ac:dyDescent="0.25">
      <c r="A86" s="15">
        <v>23</v>
      </c>
      <c r="B86" s="16" t="s">
        <v>52</v>
      </c>
      <c r="C86" s="17"/>
      <c r="D86" s="17"/>
      <c r="E86" s="17"/>
      <c r="F86" s="17"/>
      <c r="G86" s="18"/>
      <c r="H86" s="26">
        <v>5</v>
      </c>
      <c r="I86" s="10" t="s">
        <v>53</v>
      </c>
      <c r="J86" s="11">
        <v>84</v>
      </c>
      <c r="K86" s="11">
        <f>H86*J86</f>
        <v>420</v>
      </c>
    </row>
    <row r="87" spans="1:11" x14ac:dyDescent="0.25">
      <c r="A87" s="15">
        <v>24</v>
      </c>
      <c r="B87" s="16" t="s">
        <v>54</v>
      </c>
      <c r="C87" s="17"/>
      <c r="D87" s="17"/>
      <c r="E87" s="17"/>
      <c r="F87" s="17"/>
      <c r="G87" s="18"/>
      <c r="H87" s="26">
        <v>15</v>
      </c>
      <c r="I87" s="10" t="s">
        <v>53</v>
      </c>
      <c r="J87" s="11">
        <v>66</v>
      </c>
      <c r="K87" s="11">
        <f>H87*J87</f>
        <v>990</v>
      </c>
    </row>
    <row r="88" spans="1:11" x14ac:dyDescent="0.25">
      <c r="A88" s="15">
        <v>25</v>
      </c>
      <c r="B88" s="16" t="s">
        <v>55</v>
      </c>
      <c r="C88" s="17"/>
      <c r="D88" s="17"/>
      <c r="E88" s="17"/>
      <c r="F88" s="17"/>
      <c r="G88" s="18"/>
      <c r="H88" s="26">
        <v>10</v>
      </c>
      <c r="I88" s="10" t="s">
        <v>53</v>
      </c>
      <c r="J88" s="11">
        <v>87</v>
      </c>
      <c r="K88" s="11">
        <f>H88*J88</f>
        <v>870</v>
      </c>
    </row>
    <row r="89" spans="1:11" x14ac:dyDescent="0.25">
      <c r="A89" s="15">
        <v>26</v>
      </c>
      <c r="B89" s="16" t="s">
        <v>56</v>
      </c>
      <c r="C89" s="17"/>
      <c r="D89" s="17"/>
      <c r="E89" s="17"/>
      <c r="F89" s="17"/>
      <c r="G89" s="18"/>
      <c r="H89" s="26">
        <v>2</v>
      </c>
      <c r="I89" s="10" t="s">
        <v>53</v>
      </c>
      <c r="J89" s="11">
        <v>159</v>
      </c>
      <c r="K89" s="11">
        <f>H89*J89</f>
        <v>318</v>
      </c>
    </row>
    <row r="90" spans="1:11" x14ac:dyDescent="0.25">
      <c r="A90" s="6">
        <v>27</v>
      </c>
      <c r="B90" s="16" t="s">
        <v>57</v>
      </c>
      <c r="C90" s="17"/>
      <c r="D90" s="17"/>
      <c r="E90" s="17"/>
      <c r="F90" s="17"/>
      <c r="G90" s="18"/>
      <c r="H90" s="13"/>
      <c r="I90" s="10"/>
      <c r="J90" s="11"/>
      <c r="K90" s="11"/>
    </row>
    <row r="91" spans="1:11" x14ac:dyDescent="0.25">
      <c r="A91" s="12"/>
      <c r="B91" s="15"/>
      <c r="C91" s="15">
        <v>1</v>
      </c>
      <c r="D91" s="15">
        <v>1</v>
      </c>
      <c r="E91" s="15">
        <v>2.125</v>
      </c>
      <c r="F91" s="15">
        <v>2.13</v>
      </c>
      <c r="G91" s="15">
        <f>C91*D91*E91*F91</f>
        <v>4.5262500000000001</v>
      </c>
      <c r="H91" s="13"/>
      <c r="I91" s="10"/>
      <c r="J91" s="11"/>
      <c r="K91" s="11"/>
    </row>
    <row r="92" spans="1:11" x14ac:dyDescent="0.25">
      <c r="A92" s="14"/>
      <c r="B92" s="15"/>
      <c r="C92" s="15">
        <v>1</v>
      </c>
      <c r="D92" s="15">
        <v>2</v>
      </c>
      <c r="E92" s="15">
        <v>1</v>
      </c>
      <c r="F92" s="15">
        <v>2</v>
      </c>
      <c r="G92" s="15">
        <f>C92*D92*E92*F92</f>
        <v>4</v>
      </c>
      <c r="H92" s="13">
        <f>SUM(G91:G92)</f>
        <v>8.526250000000001</v>
      </c>
      <c r="I92" s="10" t="s">
        <v>51</v>
      </c>
      <c r="J92" s="11">
        <v>471</v>
      </c>
      <c r="K92" s="11">
        <f t="shared" ref="K92:K112" si="3">H92*J92</f>
        <v>4015.8637500000004</v>
      </c>
    </row>
    <row r="93" spans="1:11" x14ac:dyDescent="0.25">
      <c r="A93" s="15">
        <v>28</v>
      </c>
      <c r="B93" s="16" t="s">
        <v>58</v>
      </c>
      <c r="C93" s="17"/>
      <c r="D93" s="17"/>
      <c r="E93" s="17"/>
      <c r="F93" s="17"/>
      <c r="G93" s="18"/>
      <c r="H93" s="13">
        <v>150.26</v>
      </c>
      <c r="I93" s="10" t="s">
        <v>27</v>
      </c>
      <c r="J93" s="11">
        <v>122</v>
      </c>
      <c r="K93" s="11">
        <f t="shared" si="3"/>
        <v>18331.719999999998</v>
      </c>
    </row>
    <row r="94" spans="1:11" x14ac:dyDescent="0.25">
      <c r="A94" s="15">
        <v>29</v>
      </c>
      <c r="B94" s="16" t="s">
        <v>59</v>
      </c>
      <c r="C94" s="17"/>
      <c r="D94" s="17"/>
      <c r="E94" s="17"/>
      <c r="F94" s="17"/>
      <c r="G94" s="18"/>
      <c r="H94" s="13">
        <v>66.03</v>
      </c>
      <c r="I94" s="10" t="s">
        <v>60</v>
      </c>
      <c r="J94" s="11">
        <v>44.2</v>
      </c>
      <c r="K94" s="11">
        <f t="shared" si="3"/>
        <v>2918.5260000000003</v>
      </c>
    </row>
    <row r="95" spans="1:11" x14ac:dyDescent="0.25">
      <c r="A95" s="15">
        <v>30</v>
      </c>
      <c r="B95" s="16" t="s">
        <v>61</v>
      </c>
      <c r="C95" s="17"/>
      <c r="D95" s="17"/>
      <c r="E95" s="17"/>
      <c r="F95" s="17"/>
      <c r="G95" s="18"/>
      <c r="H95" s="13">
        <v>66.06</v>
      </c>
      <c r="I95" s="10" t="s">
        <v>60</v>
      </c>
      <c r="J95" s="11">
        <v>49</v>
      </c>
      <c r="K95" s="11">
        <f t="shared" si="3"/>
        <v>3236.94</v>
      </c>
    </row>
    <row r="96" spans="1:11" x14ac:dyDescent="0.25">
      <c r="A96" s="15">
        <v>31</v>
      </c>
      <c r="B96" s="16" t="s">
        <v>62</v>
      </c>
      <c r="C96" s="17"/>
      <c r="D96" s="17"/>
      <c r="E96" s="17"/>
      <c r="F96" s="17"/>
      <c r="G96" s="18"/>
      <c r="H96" s="13">
        <v>57.7</v>
      </c>
      <c r="I96" s="10" t="s">
        <v>60</v>
      </c>
      <c r="J96" s="11">
        <v>45.1</v>
      </c>
      <c r="K96" s="11">
        <f t="shared" si="3"/>
        <v>2602.2700000000004</v>
      </c>
    </row>
    <row r="97" spans="1:11" x14ac:dyDescent="0.25">
      <c r="A97" s="15">
        <v>32</v>
      </c>
      <c r="B97" s="16" t="s">
        <v>63</v>
      </c>
      <c r="C97" s="17"/>
      <c r="D97" s="17"/>
      <c r="E97" s="17"/>
      <c r="F97" s="17"/>
      <c r="G97" s="18"/>
      <c r="H97" s="13">
        <v>57.7</v>
      </c>
      <c r="I97" s="10" t="s">
        <v>60</v>
      </c>
      <c r="J97" s="11">
        <v>67</v>
      </c>
      <c r="K97" s="11">
        <f t="shared" si="3"/>
        <v>3865.9</v>
      </c>
    </row>
    <row r="98" spans="1:11" x14ac:dyDescent="0.25">
      <c r="A98" s="15">
        <v>33</v>
      </c>
      <c r="B98" s="16" t="s">
        <v>64</v>
      </c>
      <c r="C98" s="17"/>
      <c r="D98" s="17"/>
      <c r="E98" s="17"/>
      <c r="F98" s="17"/>
      <c r="G98" s="18"/>
      <c r="H98" s="13">
        <v>6.35</v>
      </c>
      <c r="I98" s="10" t="s">
        <v>27</v>
      </c>
      <c r="J98" s="11">
        <v>38</v>
      </c>
      <c r="K98" s="11">
        <f t="shared" si="3"/>
        <v>241.29999999999998</v>
      </c>
    </row>
    <row r="99" spans="1:11" x14ac:dyDescent="0.25">
      <c r="A99" s="15">
        <v>34</v>
      </c>
      <c r="B99" s="16" t="s">
        <v>65</v>
      </c>
      <c r="C99" s="17"/>
      <c r="D99" s="17"/>
      <c r="E99" s="17"/>
      <c r="F99" s="17"/>
      <c r="G99" s="18"/>
      <c r="H99" s="13">
        <v>6.35</v>
      </c>
      <c r="I99" s="10" t="s">
        <v>27</v>
      </c>
      <c r="J99" s="11">
        <v>81</v>
      </c>
      <c r="K99" s="11">
        <f t="shared" si="3"/>
        <v>514.35</v>
      </c>
    </row>
    <row r="100" spans="1:11" x14ac:dyDescent="0.25">
      <c r="A100" s="15">
        <v>35</v>
      </c>
      <c r="B100" s="16" t="s">
        <v>66</v>
      </c>
      <c r="C100" s="17"/>
      <c r="D100" s="17"/>
      <c r="E100" s="17"/>
      <c r="F100" s="17"/>
      <c r="G100" s="18"/>
      <c r="H100" s="13">
        <v>0.14399999999999999</v>
      </c>
      <c r="I100" s="10" t="s">
        <v>67</v>
      </c>
      <c r="J100" s="11">
        <v>9888</v>
      </c>
      <c r="K100" s="11">
        <f t="shared" si="3"/>
        <v>1423.8719999999998</v>
      </c>
    </row>
    <row r="101" spans="1:11" x14ac:dyDescent="0.25">
      <c r="A101" s="15">
        <v>36</v>
      </c>
      <c r="B101" s="16" t="s">
        <v>68</v>
      </c>
      <c r="C101" s="17"/>
      <c r="D101" s="17"/>
      <c r="E101" s="17"/>
      <c r="F101" s="17"/>
      <c r="G101" s="18"/>
      <c r="H101" s="13">
        <v>5.64</v>
      </c>
      <c r="I101" s="10" t="s">
        <v>27</v>
      </c>
      <c r="J101" s="11">
        <v>29</v>
      </c>
      <c r="K101" s="11">
        <f t="shared" si="3"/>
        <v>163.56</v>
      </c>
    </row>
    <row r="102" spans="1:11" x14ac:dyDescent="0.25">
      <c r="A102" s="15">
        <v>37</v>
      </c>
      <c r="B102" s="16" t="s">
        <v>69</v>
      </c>
      <c r="C102" s="17"/>
      <c r="D102" s="17"/>
      <c r="E102" s="17"/>
      <c r="F102" s="17"/>
      <c r="G102" s="18"/>
      <c r="H102" s="13">
        <v>5.64</v>
      </c>
      <c r="I102" s="10" t="s">
        <v>27</v>
      </c>
      <c r="J102" s="11">
        <v>79</v>
      </c>
      <c r="K102" s="11">
        <f t="shared" si="3"/>
        <v>445.56</v>
      </c>
    </row>
    <row r="103" spans="1:11" x14ac:dyDescent="0.25">
      <c r="A103" s="15">
        <v>38</v>
      </c>
      <c r="B103" s="16" t="s">
        <v>70</v>
      </c>
      <c r="C103" s="17"/>
      <c r="D103" s="17"/>
      <c r="E103" s="17"/>
      <c r="F103" s="17"/>
      <c r="G103" s="18"/>
      <c r="H103" s="13">
        <v>13.7</v>
      </c>
      <c r="I103" s="10" t="s">
        <v>27</v>
      </c>
      <c r="J103" s="11">
        <v>1704</v>
      </c>
      <c r="K103" s="11">
        <f t="shared" si="3"/>
        <v>23344.799999999999</v>
      </c>
    </row>
    <row r="104" spans="1:11" x14ac:dyDescent="0.25">
      <c r="A104" s="15">
        <v>39</v>
      </c>
      <c r="B104" s="16" t="s">
        <v>71</v>
      </c>
      <c r="C104" s="17"/>
      <c r="D104" s="17"/>
      <c r="E104" s="17"/>
      <c r="F104" s="17"/>
      <c r="G104" s="18"/>
      <c r="H104" s="13">
        <v>60.05</v>
      </c>
      <c r="I104" s="10" t="s">
        <v>27</v>
      </c>
      <c r="J104" s="11">
        <v>1047</v>
      </c>
      <c r="K104" s="11">
        <f t="shared" si="3"/>
        <v>62872.35</v>
      </c>
    </row>
    <row r="105" spans="1:11" x14ac:dyDescent="0.25">
      <c r="A105" s="15">
        <v>40</v>
      </c>
      <c r="B105" s="16" t="s">
        <v>72</v>
      </c>
      <c r="C105" s="17"/>
      <c r="D105" s="17"/>
      <c r="E105" s="17"/>
      <c r="F105" s="17"/>
      <c r="G105" s="18"/>
      <c r="H105" s="13">
        <v>6.5</v>
      </c>
      <c r="I105" s="10" t="s">
        <v>49</v>
      </c>
      <c r="J105" s="11">
        <v>183</v>
      </c>
      <c r="K105" s="11">
        <f t="shared" si="3"/>
        <v>1189.5</v>
      </c>
    </row>
    <row r="106" spans="1:11" x14ac:dyDescent="0.25">
      <c r="A106" s="15">
        <v>41</v>
      </c>
      <c r="B106" s="16" t="s">
        <v>73</v>
      </c>
      <c r="C106" s="17"/>
      <c r="D106" s="17"/>
      <c r="E106" s="17"/>
      <c r="F106" s="17"/>
      <c r="G106" s="18"/>
      <c r="H106" s="13">
        <v>7.2</v>
      </c>
      <c r="I106" s="10" t="s">
        <v>49</v>
      </c>
      <c r="J106" s="11">
        <v>658</v>
      </c>
      <c r="K106" s="11">
        <f t="shared" si="3"/>
        <v>4737.6000000000004</v>
      </c>
    </row>
    <row r="107" spans="1:11" x14ac:dyDescent="0.25">
      <c r="A107" s="15">
        <v>42</v>
      </c>
      <c r="B107" s="16" t="s">
        <v>74</v>
      </c>
      <c r="C107" s="17"/>
      <c r="D107" s="17"/>
      <c r="E107" s="17"/>
      <c r="F107" s="17"/>
      <c r="G107" s="18"/>
      <c r="H107" s="13">
        <v>6.48</v>
      </c>
      <c r="I107" s="10" t="s">
        <v>49</v>
      </c>
      <c r="J107" s="11">
        <v>263</v>
      </c>
      <c r="K107" s="11">
        <f t="shared" si="3"/>
        <v>1704.24</v>
      </c>
    </row>
    <row r="108" spans="1:11" x14ac:dyDescent="0.25">
      <c r="A108" s="15">
        <v>43</v>
      </c>
      <c r="B108" s="16" t="s">
        <v>75</v>
      </c>
      <c r="C108" s="17"/>
      <c r="D108" s="17"/>
      <c r="E108" s="17"/>
      <c r="F108" s="17"/>
      <c r="G108" s="18"/>
      <c r="H108" s="13">
        <v>1.08</v>
      </c>
      <c r="I108" s="10" t="s">
        <v>33</v>
      </c>
      <c r="J108" s="11">
        <v>585</v>
      </c>
      <c r="K108" s="11">
        <f t="shared" si="3"/>
        <v>631.80000000000007</v>
      </c>
    </row>
    <row r="109" spans="1:11" x14ac:dyDescent="0.25">
      <c r="A109" s="15">
        <v>44</v>
      </c>
      <c r="B109" s="16" t="s">
        <v>76</v>
      </c>
      <c r="C109" s="17"/>
      <c r="D109" s="17"/>
      <c r="E109" s="17"/>
      <c r="F109" s="17"/>
      <c r="G109" s="18"/>
      <c r="H109" s="10">
        <v>450</v>
      </c>
      <c r="I109" s="10" t="s">
        <v>53</v>
      </c>
      <c r="J109" s="11">
        <v>12</v>
      </c>
      <c r="K109" s="11">
        <f t="shared" si="3"/>
        <v>5400</v>
      </c>
    </row>
    <row r="110" spans="1:11" x14ac:dyDescent="0.25">
      <c r="A110" s="15">
        <v>45</v>
      </c>
      <c r="B110" s="16" t="s">
        <v>77</v>
      </c>
      <c r="C110" s="17"/>
      <c r="D110" s="17"/>
      <c r="E110" s="17"/>
      <c r="F110" s="17"/>
      <c r="G110" s="18"/>
      <c r="H110" s="10">
        <v>10</v>
      </c>
      <c r="I110" s="10" t="s">
        <v>53</v>
      </c>
      <c r="J110" s="11">
        <v>162</v>
      </c>
      <c r="K110" s="11">
        <f t="shared" si="3"/>
        <v>1620</v>
      </c>
    </row>
    <row r="111" spans="1:11" x14ac:dyDescent="0.25">
      <c r="A111" s="15">
        <v>46</v>
      </c>
      <c r="B111" s="16" t="s">
        <v>78</v>
      </c>
      <c r="C111" s="17"/>
      <c r="D111" s="17"/>
      <c r="E111" s="17"/>
      <c r="F111" s="17"/>
      <c r="G111" s="18"/>
      <c r="H111" s="10">
        <v>3</v>
      </c>
      <c r="I111" s="10" t="s">
        <v>53</v>
      </c>
      <c r="J111" s="11">
        <v>187</v>
      </c>
      <c r="K111" s="11">
        <f t="shared" si="3"/>
        <v>561</v>
      </c>
    </row>
    <row r="112" spans="1:11" x14ac:dyDescent="0.25">
      <c r="A112" s="15">
        <v>47</v>
      </c>
      <c r="B112" s="16" t="s">
        <v>79</v>
      </c>
      <c r="C112" s="17"/>
      <c r="D112" s="17"/>
      <c r="E112" s="17"/>
      <c r="F112" s="17"/>
      <c r="G112" s="18"/>
      <c r="H112" s="10">
        <v>3</v>
      </c>
      <c r="I112" s="10" t="s">
        <v>53</v>
      </c>
      <c r="J112" s="11">
        <v>127</v>
      </c>
      <c r="K112" s="11">
        <f t="shared" si="3"/>
        <v>381</v>
      </c>
    </row>
    <row r="113" spans="1:11" x14ac:dyDescent="0.25">
      <c r="A113" s="15"/>
      <c r="B113" s="16" t="s">
        <v>80</v>
      </c>
      <c r="C113" s="17"/>
      <c r="D113" s="17"/>
      <c r="E113" s="17"/>
      <c r="F113" s="17"/>
      <c r="G113" s="18"/>
      <c r="H113" s="10"/>
      <c r="I113" s="10"/>
      <c r="J113" s="11"/>
      <c r="K113" s="11"/>
    </row>
    <row r="114" spans="1:11" x14ac:dyDescent="0.25">
      <c r="A114" s="15">
        <v>48</v>
      </c>
      <c r="B114" s="16" t="s">
        <v>81</v>
      </c>
      <c r="C114" s="17"/>
      <c r="D114" s="17"/>
      <c r="E114" s="17"/>
      <c r="F114" s="17"/>
      <c r="G114" s="18"/>
      <c r="H114" s="10">
        <v>5</v>
      </c>
      <c r="I114" s="10" t="s">
        <v>53</v>
      </c>
      <c r="J114" s="11">
        <v>3104</v>
      </c>
      <c r="K114" s="11">
        <f t="shared" ref="K114:K159" si="4">H114*J114</f>
        <v>15520</v>
      </c>
    </row>
    <row r="115" spans="1:11" x14ac:dyDescent="0.25">
      <c r="A115" s="15">
        <v>49</v>
      </c>
      <c r="B115" s="16" t="s">
        <v>82</v>
      </c>
      <c r="C115" s="17"/>
      <c r="D115" s="17"/>
      <c r="E115" s="17"/>
      <c r="F115" s="17"/>
      <c r="G115" s="18"/>
      <c r="H115" s="10">
        <v>2</v>
      </c>
      <c r="I115" s="10" t="s">
        <v>53</v>
      </c>
      <c r="J115" s="11">
        <v>380</v>
      </c>
      <c r="K115" s="11">
        <f t="shared" si="4"/>
        <v>760</v>
      </c>
    </row>
    <row r="116" spans="1:11" x14ac:dyDescent="0.25">
      <c r="A116" s="15">
        <v>50</v>
      </c>
      <c r="B116" s="16" t="s">
        <v>83</v>
      </c>
      <c r="C116" s="17"/>
      <c r="D116" s="17"/>
      <c r="E116" s="17"/>
      <c r="F116" s="17"/>
      <c r="G116" s="18"/>
      <c r="H116" s="10">
        <v>2</v>
      </c>
      <c r="I116" s="10" t="s">
        <v>53</v>
      </c>
      <c r="J116" s="11">
        <v>945</v>
      </c>
      <c r="K116" s="11">
        <f t="shared" si="4"/>
        <v>1890</v>
      </c>
    </row>
    <row r="117" spans="1:11" x14ac:dyDescent="0.25">
      <c r="A117" s="15">
        <v>51</v>
      </c>
      <c r="B117" s="16" t="s">
        <v>84</v>
      </c>
      <c r="C117" s="17"/>
      <c r="D117" s="17"/>
      <c r="E117" s="17"/>
      <c r="F117" s="17"/>
      <c r="G117" s="18"/>
      <c r="H117" s="10">
        <v>2</v>
      </c>
      <c r="I117" s="10" t="s">
        <v>85</v>
      </c>
      <c r="J117" s="11">
        <v>881</v>
      </c>
      <c r="K117" s="11">
        <f t="shared" si="4"/>
        <v>1762</v>
      </c>
    </row>
    <row r="118" spans="1:11" x14ac:dyDescent="0.25">
      <c r="A118" s="15">
        <v>52</v>
      </c>
      <c r="B118" s="16" t="s">
        <v>86</v>
      </c>
      <c r="C118" s="17"/>
      <c r="D118" s="17"/>
      <c r="E118" s="17"/>
      <c r="F118" s="17"/>
      <c r="G118" s="18"/>
      <c r="H118" s="10">
        <v>2</v>
      </c>
      <c r="I118" s="10" t="s">
        <v>11</v>
      </c>
      <c r="J118" s="11">
        <v>1015</v>
      </c>
      <c r="K118" s="11">
        <f t="shared" si="4"/>
        <v>2030</v>
      </c>
    </row>
    <row r="119" spans="1:11" x14ac:dyDescent="0.25">
      <c r="A119" s="15">
        <v>53</v>
      </c>
      <c r="B119" s="16" t="s">
        <v>87</v>
      </c>
      <c r="C119" s="17"/>
      <c r="D119" s="17"/>
      <c r="E119" s="17"/>
      <c r="F119" s="17"/>
      <c r="G119" s="18"/>
      <c r="H119" s="10">
        <v>2</v>
      </c>
      <c r="I119" s="10" t="s">
        <v>53</v>
      </c>
      <c r="J119" s="11">
        <v>155</v>
      </c>
      <c r="K119" s="11">
        <f t="shared" si="4"/>
        <v>310</v>
      </c>
    </row>
    <row r="120" spans="1:11" x14ac:dyDescent="0.25">
      <c r="A120" s="15">
        <v>54</v>
      </c>
      <c r="B120" s="16" t="s">
        <v>88</v>
      </c>
      <c r="C120" s="17"/>
      <c r="D120" s="17"/>
      <c r="E120" s="17"/>
      <c r="F120" s="17"/>
      <c r="G120" s="18"/>
      <c r="H120" s="10">
        <v>2</v>
      </c>
      <c r="I120" s="10" t="s">
        <v>53</v>
      </c>
      <c r="J120" s="11">
        <v>414</v>
      </c>
      <c r="K120" s="11">
        <f t="shared" si="4"/>
        <v>828</v>
      </c>
    </row>
    <row r="121" spans="1:11" x14ac:dyDescent="0.25">
      <c r="A121" s="15">
        <v>55</v>
      </c>
      <c r="B121" s="16" t="s">
        <v>89</v>
      </c>
      <c r="C121" s="17"/>
      <c r="D121" s="17"/>
      <c r="E121" s="17"/>
      <c r="F121" s="17"/>
      <c r="G121" s="18"/>
      <c r="H121" s="10">
        <v>2</v>
      </c>
      <c r="I121" s="10" t="s">
        <v>53</v>
      </c>
      <c r="J121" s="11">
        <v>2208</v>
      </c>
      <c r="K121" s="11">
        <f t="shared" si="4"/>
        <v>4416</v>
      </c>
    </row>
    <row r="122" spans="1:11" x14ac:dyDescent="0.25">
      <c r="A122" s="15">
        <v>56</v>
      </c>
      <c r="B122" s="16" t="s">
        <v>90</v>
      </c>
      <c r="C122" s="17"/>
      <c r="D122" s="17"/>
      <c r="E122" s="17"/>
      <c r="F122" s="17"/>
      <c r="G122" s="18"/>
      <c r="H122" s="10">
        <v>2</v>
      </c>
      <c r="I122" s="10" t="s">
        <v>53</v>
      </c>
      <c r="J122" s="11">
        <v>1497</v>
      </c>
      <c r="K122" s="11">
        <f t="shared" si="4"/>
        <v>2994</v>
      </c>
    </row>
    <row r="123" spans="1:11" x14ac:dyDescent="0.25">
      <c r="A123" s="15">
        <v>57</v>
      </c>
      <c r="B123" s="16" t="s">
        <v>91</v>
      </c>
      <c r="C123" s="17"/>
      <c r="D123" s="17"/>
      <c r="E123" s="17"/>
      <c r="F123" s="17"/>
      <c r="G123" s="18"/>
      <c r="H123" s="10">
        <v>5</v>
      </c>
      <c r="I123" s="10" t="s">
        <v>53</v>
      </c>
      <c r="J123" s="11">
        <v>107</v>
      </c>
      <c r="K123" s="11">
        <f t="shared" si="4"/>
        <v>535</v>
      </c>
    </row>
    <row r="124" spans="1:11" x14ac:dyDescent="0.25">
      <c r="A124" s="15">
        <v>58</v>
      </c>
      <c r="B124" s="16" t="s">
        <v>92</v>
      </c>
      <c r="C124" s="17"/>
      <c r="D124" s="17"/>
      <c r="E124" s="17"/>
      <c r="F124" s="17"/>
      <c r="G124" s="18"/>
      <c r="H124" s="10">
        <v>2</v>
      </c>
      <c r="I124" s="10" t="s">
        <v>53</v>
      </c>
      <c r="J124" s="11">
        <v>91</v>
      </c>
      <c r="K124" s="11">
        <f t="shared" si="4"/>
        <v>182</v>
      </c>
    </row>
    <row r="125" spans="1:11" x14ac:dyDescent="0.25">
      <c r="A125" s="15">
        <v>59</v>
      </c>
      <c r="B125" s="16" t="s">
        <v>93</v>
      </c>
      <c r="C125" s="17"/>
      <c r="D125" s="17"/>
      <c r="E125" s="17"/>
      <c r="F125" s="17"/>
      <c r="G125" s="18"/>
      <c r="H125" s="10">
        <v>2</v>
      </c>
      <c r="I125" s="10" t="s">
        <v>53</v>
      </c>
      <c r="J125" s="11">
        <v>1251</v>
      </c>
      <c r="K125" s="11">
        <f t="shared" si="4"/>
        <v>2502</v>
      </c>
    </row>
    <row r="126" spans="1:11" x14ac:dyDescent="0.25">
      <c r="A126" s="15">
        <v>60</v>
      </c>
      <c r="B126" s="16" t="s">
        <v>94</v>
      </c>
      <c r="C126" s="17"/>
      <c r="D126" s="17"/>
      <c r="E126" s="17"/>
      <c r="F126" s="17"/>
      <c r="G126" s="18"/>
      <c r="H126" s="10">
        <v>5</v>
      </c>
      <c r="I126" s="10" t="s">
        <v>53</v>
      </c>
      <c r="J126" s="11">
        <v>539</v>
      </c>
      <c r="K126" s="11">
        <f t="shared" si="4"/>
        <v>2695</v>
      </c>
    </row>
    <row r="127" spans="1:11" x14ac:dyDescent="0.25">
      <c r="A127" s="15">
        <v>61</v>
      </c>
      <c r="B127" s="16" t="s">
        <v>95</v>
      </c>
      <c r="C127" s="17"/>
      <c r="D127" s="17"/>
      <c r="E127" s="17"/>
      <c r="F127" s="17"/>
      <c r="G127" s="18"/>
      <c r="H127" s="10">
        <v>3</v>
      </c>
      <c r="I127" s="10" t="s">
        <v>53</v>
      </c>
      <c r="J127" s="11">
        <v>493</v>
      </c>
      <c r="K127" s="11">
        <f t="shared" si="4"/>
        <v>1479</v>
      </c>
    </row>
    <row r="128" spans="1:11" x14ac:dyDescent="0.25">
      <c r="A128" s="15">
        <v>62</v>
      </c>
      <c r="B128" s="16" t="s">
        <v>96</v>
      </c>
      <c r="C128" s="17"/>
      <c r="D128" s="17"/>
      <c r="E128" s="17"/>
      <c r="F128" s="17"/>
      <c r="G128" s="18"/>
      <c r="H128" s="10">
        <v>3</v>
      </c>
      <c r="I128" s="10" t="s">
        <v>53</v>
      </c>
      <c r="J128" s="11">
        <v>815</v>
      </c>
      <c r="K128" s="11">
        <f t="shared" si="4"/>
        <v>2445</v>
      </c>
    </row>
    <row r="129" spans="1:11" x14ac:dyDescent="0.25">
      <c r="A129" s="15">
        <v>63</v>
      </c>
      <c r="B129" s="16" t="s">
        <v>97</v>
      </c>
      <c r="C129" s="17"/>
      <c r="D129" s="17"/>
      <c r="E129" s="17"/>
      <c r="F129" s="17"/>
      <c r="G129" s="18"/>
      <c r="H129" s="10">
        <v>2</v>
      </c>
      <c r="I129" s="10" t="s">
        <v>53</v>
      </c>
      <c r="J129" s="11">
        <v>555</v>
      </c>
      <c r="K129" s="11">
        <f t="shared" si="4"/>
        <v>1110</v>
      </c>
    </row>
    <row r="130" spans="1:11" x14ac:dyDescent="0.25">
      <c r="A130" s="15">
        <v>64</v>
      </c>
      <c r="B130" s="16" t="s">
        <v>98</v>
      </c>
      <c r="C130" s="17"/>
      <c r="D130" s="17"/>
      <c r="E130" s="17"/>
      <c r="F130" s="17"/>
      <c r="G130" s="18"/>
      <c r="H130" s="10">
        <v>15</v>
      </c>
      <c r="I130" s="10" t="s">
        <v>99</v>
      </c>
      <c r="J130" s="11">
        <v>177</v>
      </c>
      <c r="K130" s="11">
        <f t="shared" si="4"/>
        <v>2655</v>
      </c>
    </row>
    <row r="131" spans="1:11" x14ac:dyDescent="0.25">
      <c r="A131" s="15">
        <v>65</v>
      </c>
      <c r="B131" s="16" t="s">
        <v>100</v>
      </c>
      <c r="C131" s="17"/>
      <c r="D131" s="17"/>
      <c r="E131" s="17"/>
      <c r="F131" s="17"/>
      <c r="G131" s="18"/>
      <c r="H131" s="10">
        <v>10</v>
      </c>
      <c r="I131" s="10" t="s">
        <v>99</v>
      </c>
      <c r="J131" s="11">
        <v>101</v>
      </c>
      <c r="K131" s="11">
        <f t="shared" si="4"/>
        <v>1010</v>
      </c>
    </row>
    <row r="132" spans="1:11" x14ac:dyDescent="0.25">
      <c r="A132" s="15">
        <v>66</v>
      </c>
      <c r="B132" s="16" t="s">
        <v>101</v>
      </c>
      <c r="C132" s="17"/>
      <c r="D132" s="17"/>
      <c r="E132" s="17"/>
      <c r="F132" s="17"/>
      <c r="G132" s="18"/>
      <c r="H132" s="10">
        <v>10</v>
      </c>
      <c r="I132" s="10" t="s">
        <v>99</v>
      </c>
      <c r="J132" s="11">
        <v>137</v>
      </c>
      <c r="K132" s="11">
        <f t="shared" si="4"/>
        <v>1370</v>
      </c>
    </row>
    <row r="133" spans="1:11" x14ac:dyDescent="0.25">
      <c r="A133" s="15">
        <v>67</v>
      </c>
      <c r="B133" s="16" t="s">
        <v>102</v>
      </c>
      <c r="C133" s="17"/>
      <c r="D133" s="17"/>
      <c r="E133" s="17"/>
      <c r="F133" s="17"/>
      <c r="G133" s="18"/>
      <c r="H133" s="10">
        <v>2</v>
      </c>
      <c r="I133" s="10" t="s">
        <v>53</v>
      </c>
      <c r="J133" s="11">
        <v>778</v>
      </c>
      <c r="K133" s="11">
        <f t="shared" si="4"/>
        <v>1556</v>
      </c>
    </row>
    <row r="134" spans="1:11" x14ac:dyDescent="0.25">
      <c r="A134" s="15">
        <v>68</v>
      </c>
      <c r="B134" s="16" t="s">
        <v>103</v>
      </c>
      <c r="C134" s="17"/>
      <c r="D134" s="17"/>
      <c r="E134" s="17"/>
      <c r="F134" s="17"/>
      <c r="G134" s="18"/>
      <c r="H134" s="10">
        <v>2</v>
      </c>
      <c r="I134" s="10" t="s">
        <v>53</v>
      </c>
      <c r="J134" s="11">
        <v>5128</v>
      </c>
      <c r="K134" s="11">
        <f t="shared" si="4"/>
        <v>10256</v>
      </c>
    </row>
    <row r="135" spans="1:11" x14ac:dyDescent="0.25">
      <c r="A135" s="15">
        <v>69</v>
      </c>
      <c r="B135" s="16" t="s">
        <v>104</v>
      </c>
      <c r="C135" s="17"/>
      <c r="D135" s="17"/>
      <c r="E135" s="17"/>
      <c r="F135" s="17"/>
      <c r="G135" s="18"/>
      <c r="H135" s="10">
        <v>2</v>
      </c>
      <c r="I135" s="10" t="s">
        <v>53</v>
      </c>
      <c r="J135" s="11">
        <v>96</v>
      </c>
      <c r="K135" s="11">
        <f t="shared" si="4"/>
        <v>192</v>
      </c>
    </row>
    <row r="136" spans="1:11" x14ac:dyDescent="0.25">
      <c r="A136" s="15">
        <v>70</v>
      </c>
      <c r="B136" s="16" t="s">
        <v>105</v>
      </c>
      <c r="C136" s="17"/>
      <c r="D136" s="17"/>
      <c r="E136" s="17"/>
      <c r="F136" s="17"/>
      <c r="G136" s="18"/>
      <c r="H136" s="10">
        <v>4</v>
      </c>
      <c r="I136" s="10" t="s">
        <v>53</v>
      </c>
      <c r="J136" s="11">
        <v>19</v>
      </c>
      <c r="K136" s="11">
        <f t="shared" si="4"/>
        <v>76</v>
      </c>
    </row>
    <row r="137" spans="1:11" x14ac:dyDescent="0.25">
      <c r="A137" s="15">
        <v>71</v>
      </c>
      <c r="B137" s="16" t="s">
        <v>106</v>
      </c>
      <c r="C137" s="17"/>
      <c r="D137" s="17"/>
      <c r="E137" s="17"/>
      <c r="F137" s="17"/>
      <c r="G137" s="18"/>
      <c r="H137" s="10">
        <v>30</v>
      </c>
      <c r="I137" s="10" t="s">
        <v>99</v>
      </c>
      <c r="J137" s="11">
        <v>292</v>
      </c>
      <c r="K137" s="11">
        <f t="shared" si="4"/>
        <v>8760</v>
      </c>
    </row>
    <row r="138" spans="1:11" x14ac:dyDescent="0.25">
      <c r="A138" s="15">
        <v>72</v>
      </c>
      <c r="B138" s="16" t="s">
        <v>107</v>
      </c>
      <c r="C138" s="17"/>
      <c r="D138" s="17"/>
      <c r="E138" s="17"/>
      <c r="F138" s="17"/>
      <c r="G138" s="18"/>
      <c r="H138" s="10">
        <v>8</v>
      </c>
      <c r="I138" s="10" t="s">
        <v>53</v>
      </c>
      <c r="J138" s="11">
        <v>85</v>
      </c>
      <c r="K138" s="11">
        <f t="shared" si="4"/>
        <v>680</v>
      </c>
    </row>
    <row r="139" spans="1:11" x14ac:dyDescent="0.25">
      <c r="A139" s="15">
        <v>73</v>
      </c>
      <c r="B139" s="16" t="s">
        <v>108</v>
      </c>
      <c r="C139" s="17"/>
      <c r="D139" s="17"/>
      <c r="E139" s="17"/>
      <c r="F139" s="17"/>
      <c r="G139" s="18"/>
      <c r="H139" s="10">
        <v>12</v>
      </c>
      <c r="I139" s="10" t="s">
        <v>53</v>
      </c>
      <c r="J139" s="11">
        <v>85</v>
      </c>
      <c r="K139" s="11">
        <f t="shared" si="4"/>
        <v>1020</v>
      </c>
    </row>
    <row r="140" spans="1:11" x14ac:dyDescent="0.25">
      <c r="A140" s="15">
        <v>74</v>
      </c>
      <c r="B140" s="16" t="s">
        <v>109</v>
      </c>
      <c r="C140" s="17"/>
      <c r="D140" s="17"/>
      <c r="E140" s="17"/>
      <c r="F140" s="17"/>
      <c r="G140" s="18"/>
      <c r="H140" s="10">
        <v>10</v>
      </c>
      <c r="I140" s="10" t="s">
        <v>53</v>
      </c>
      <c r="J140" s="11">
        <v>195</v>
      </c>
      <c r="K140" s="11">
        <f t="shared" si="4"/>
        <v>1950</v>
      </c>
    </row>
    <row r="141" spans="1:11" x14ac:dyDescent="0.25">
      <c r="A141" s="15">
        <v>75</v>
      </c>
      <c r="B141" s="16" t="s">
        <v>110</v>
      </c>
      <c r="C141" s="17"/>
      <c r="D141" s="17"/>
      <c r="E141" s="17"/>
      <c r="F141" s="17"/>
      <c r="G141" s="18"/>
      <c r="H141" s="10">
        <v>10</v>
      </c>
      <c r="I141" s="10" t="s">
        <v>53</v>
      </c>
      <c r="J141" s="11">
        <v>89</v>
      </c>
      <c r="K141" s="11">
        <f t="shared" si="4"/>
        <v>890</v>
      </c>
    </row>
    <row r="142" spans="1:11" x14ac:dyDescent="0.25">
      <c r="A142" s="15">
        <v>76</v>
      </c>
      <c r="B142" s="16" t="s">
        <v>111</v>
      </c>
      <c r="C142" s="17"/>
      <c r="D142" s="17"/>
      <c r="E142" s="17"/>
      <c r="F142" s="17"/>
      <c r="G142" s="18"/>
      <c r="H142" s="10">
        <v>7</v>
      </c>
      <c r="I142" s="10" t="s">
        <v>53</v>
      </c>
      <c r="J142" s="11">
        <v>147</v>
      </c>
      <c r="K142" s="11">
        <f t="shared" si="4"/>
        <v>1029</v>
      </c>
    </row>
    <row r="143" spans="1:11" x14ac:dyDescent="0.25">
      <c r="A143" s="15">
        <v>77</v>
      </c>
      <c r="B143" s="16" t="s">
        <v>112</v>
      </c>
      <c r="C143" s="17"/>
      <c r="D143" s="17"/>
      <c r="E143" s="17"/>
      <c r="F143" s="17"/>
      <c r="G143" s="18"/>
      <c r="H143" s="10">
        <v>30</v>
      </c>
      <c r="I143" s="10" t="s">
        <v>53</v>
      </c>
      <c r="J143" s="11">
        <v>21</v>
      </c>
      <c r="K143" s="11">
        <f t="shared" si="4"/>
        <v>630</v>
      </c>
    </row>
    <row r="144" spans="1:11" x14ac:dyDescent="0.25">
      <c r="A144" s="15">
        <v>78</v>
      </c>
      <c r="B144" s="16" t="s">
        <v>113</v>
      </c>
      <c r="C144" s="17"/>
      <c r="D144" s="17"/>
      <c r="E144" s="17"/>
      <c r="F144" s="17"/>
      <c r="G144" s="18"/>
      <c r="H144" s="10">
        <v>4</v>
      </c>
      <c r="I144" s="10" t="s">
        <v>53</v>
      </c>
      <c r="J144" s="11">
        <v>142</v>
      </c>
      <c r="K144" s="11">
        <f t="shared" si="4"/>
        <v>568</v>
      </c>
    </row>
    <row r="145" spans="1:11" x14ac:dyDescent="0.25">
      <c r="A145" s="15">
        <v>79</v>
      </c>
      <c r="B145" s="16" t="s">
        <v>114</v>
      </c>
      <c r="C145" s="17"/>
      <c r="D145" s="17"/>
      <c r="E145" s="17"/>
      <c r="F145" s="17"/>
      <c r="G145" s="18"/>
      <c r="H145" s="10">
        <v>7</v>
      </c>
      <c r="I145" s="10" t="s">
        <v>53</v>
      </c>
      <c r="J145" s="11">
        <v>144</v>
      </c>
      <c r="K145" s="11">
        <f t="shared" si="4"/>
        <v>1008</v>
      </c>
    </row>
    <row r="146" spans="1:11" x14ac:dyDescent="0.25">
      <c r="A146" s="15">
        <v>80</v>
      </c>
      <c r="B146" s="16" t="s">
        <v>115</v>
      </c>
      <c r="C146" s="17"/>
      <c r="D146" s="17"/>
      <c r="E146" s="17"/>
      <c r="F146" s="17"/>
      <c r="G146" s="18"/>
      <c r="H146" s="10">
        <v>15</v>
      </c>
      <c r="I146" s="10" t="s">
        <v>53</v>
      </c>
      <c r="J146" s="11">
        <v>17</v>
      </c>
      <c r="K146" s="11">
        <f t="shared" si="4"/>
        <v>255</v>
      </c>
    </row>
    <row r="147" spans="1:11" x14ac:dyDescent="0.25">
      <c r="A147" s="15">
        <v>81</v>
      </c>
      <c r="B147" s="16" t="s">
        <v>116</v>
      </c>
      <c r="C147" s="17"/>
      <c r="D147" s="17"/>
      <c r="E147" s="17"/>
      <c r="F147" s="17"/>
      <c r="G147" s="18"/>
      <c r="H147" s="10">
        <v>1</v>
      </c>
      <c r="I147" s="10" t="s">
        <v>117</v>
      </c>
      <c r="J147" s="11">
        <v>187</v>
      </c>
      <c r="K147" s="11">
        <f t="shared" si="4"/>
        <v>187</v>
      </c>
    </row>
    <row r="148" spans="1:11" x14ac:dyDescent="0.25">
      <c r="A148" s="15">
        <v>82</v>
      </c>
      <c r="B148" s="16" t="s">
        <v>118</v>
      </c>
      <c r="C148" s="17"/>
      <c r="D148" s="17"/>
      <c r="E148" s="17"/>
      <c r="F148" s="17"/>
      <c r="G148" s="18"/>
      <c r="H148" s="10">
        <v>1</v>
      </c>
      <c r="I148" s="10" t="s">
        <v>119</v>
      </c>
      <c r="J148" s="11">
        <v>103</v>
      </c>
      <c r="K148" s="11">
        <f t="shared" si="4"/>
        <v>103</v>
      </c>
    </row>
    <row r="149" spans="1:11" x14ac:dyDescent="0.25">
      <c r="A149" s="15">
        <v>83</v>
      </c>
      <c r="B149" s="16" t="s">
        <v>120</v>
      </c>
      <c r="C149" s="17"/>
      <c r="D149" s="17"/>
      <c r="E149" s="17"/>
      <c r="F149" s="17"/>
      <c r="G149" s="18"/>
      <c r="H149" s="10">
        <v>20</v>
      </c>
      <c r="I149" s="10" t="s">
        <v>99</v>
      </c>
      <c r="J149" s="11">
        <v>84</v>
      </c>
      <c r="K149" s="11">
        <f t="shared" si="4"/>
        <v>1680</v>
      </c>
    </row>
    <row r="150" spans="1:11" x14ac:dyDescent="0.25">
      <c r="A150" s="15">
        <v>84</v>
      </c>
      <c r="B150" s="16" t="s">
        <v>121</v>
      </c>
      <c r="C150" s="17"/>
      <c r="D150" s="17"/>
      <c r="E150" s="17"/>
      <c r="F150" s="17"/>
      <c r="G150" s="18"/>
      <c r="H150" s="10">
        <v>20</v>
      </c>
      <c r="I150" s="10" t="s">
        <v>99</v>
      </c>
      <c r="J150" s="11">
        <v>188</v>
      </c>
      <c r="K150" s="11">
        <f t="shared" si="4"/>
        <v>3760</v>
      </c>
    </row>
    <row r="151" spans="1:11" x14ac:dyDescent="0.25">
      <c r="A151" s="15">
        <v>85</v>
      </c>
      <c r="B151" s="16" t="s">
        <v>122</v>
      </c>
      <c r="C151" s="17"/>
      <c r="D151" s="17"/>
      <c r="E151" s="17"/>
      <c r="F151" s="17"/>
      <c r="G151" s="18"/>
      <c r="H151" s="10">
        <v>6</v>
      </c>
      <c r="I151" s="10" t="s">
        <v>99</v>
      </c>
      <c r="J151" s="11">
        <v>84</v>
      </c>
      <c r="K151" s="11">
        <f t="shared" si="4"/>
        <v>504</v>
      </c>
    </row>
    <row r="152" spans="1:11" x14ac:dyDescent="0.25">
      <c r="A152" s="15">
        <v>86</v>
      </c>
      <c r="B152" s="16" t="s">
        <v>123</v>
      </c>
      <c r="C152" s="17"/>
      <c r="D152" s="17"/>
      <c r="E152" s="17"/>
      <c r="F152" s="17"/>
      <c r="G152" s="18"/>
      <c r="H152" s="10">
        <v>78</v>
      </c>
      <c r="I152" s="10" t="s">
        <v>99</v>
      </c>
      <c r="J152" s="11">
        <v>78</v>
      </c>
      <c r="K152" s="11">
        <f t="shared" si="4"/>
        <v>6084</v>
      </c>
    </row>
    <row r="153" spans="1:11" x14ac:dyDescent="0.25">
      <c r="A153" s="15">
        <v>87</v>
      </c>
      <c r="B153" s="16" t="s">
        <v>124</v>
      </c>
      <c r="C153" s="17"/>
      <c r="D153" s="17"/>
      <c r="E153" s="17"/>
      <c r="F153" s="17"/>
      <c r="G153" s="18"/>
      <c r="H153" s="10">
        <v>2</v>
      </c>
      <c r="I153" s="10" t="s">
        <v>53</v>
      </c>
      <c r="J153" s="11">
        <v>7248</v>
      </c>
      <c r="K153" s="11">
        <f t="shared" si="4"/>
        <v>14496</v>
      </c>
    </row>
    <row r="154" spans="1:11" x14ac:dyDescent="0.25">
      <c r="A154" s="15">
        <v>88</v>
      </c>
      <c r="B154" s="16" t="s">
        <v>125</v>
      </c>
      <c r="C154" s="17"/>
      <c r="D154" s="17"/>
      <c r="E154" s="17"/>
      <c r="F154" s="17"/>
      <c r="G154" s="18"/>
      <c r="H154" s="10">
        <v>1</v>
      </c>
      <c r="I154" s="10" t="s">
        <v>53</v>
      </c>
      <c r="J154" s="11">
        <v>48162</v>
      </c>
      <c r="K154" s="11">
        <f t="shared" si="4"/>
        <v>48162</v>
      </c>
    </row>
    <row r="155" spans="1:11" x14ac:dyDescent="0.25">
      <c r="A155" s="15">
        <v>89</v>
      </c>
      <c r="B155" s="16" t="s">
        <v>126</v>
      </c>
      <c r="C155" s="17"/>
      <c r="D155" s="17"/>
      <c r="E155" s="17"/>
      <c r="F155" s="17"/>
      <c r="G155" s="18"/>
      <c r="H155" s="10">
        <v>1</v>
      </c>
      <c r="I155" s="10" t="s">
        <v>53</v>
      </c>
      <c r="J155" s="11">
        <v>16621</v>
      </c>
      <c r="K155" s="11">
        <f t="shared" si="4"/>
        <v>16621</v>
      </c>
    </row>
    <row r="156" spans="1:11" x14ac:dyDescent="0.25">
      <c r="A156" s="15">
        <v>90</v>
      </c>
      <c r="B156" s="16" t="s">
        <v>127</v>
      </c>
      <c r="C156" s="17"/>
      <c r="D156" s="17"/>
      <c r="E156" s="17"/>
      <c r="F156" s="17"/>
      <c r="G156" s="18"/>
      <c r="H156" s="10">
        <v>2</v>
      </c>
      <c r="I156" s="10" t="s">
        <v>53</v>
      </c>
      <c r="J156" s="11">
        <v>430</v>
      </c>
      <c r="K156" s="11">
        <f t="shared" si="4"/>
        <v>860</v>
      </c>
    </row>
    <row r="157" spans="1:11" x14ac:dyDescent="0.25">
      <c r="A157" s="15">
        <v>91</v>
      </c>
      <c r="B157" s="16" t="s">
        <v>128</v>
      </c>
      <c r="C157" s="17"/>
      <c r="D157" s="17"/>
      <c r="E157" s="17"/>
      <c r="F157" s="17"/>
      <c r="G157" s="18"/>
      <c r="H157" s="10">
        <v>2</v>
      </c>
      <c r="I157" s="10" t="s">
        <v>53</v>
      </c>
      <c r="J157" s="11">
        <v>484</v>
      </c>
      <c r="K157" s="11">
        <f t="shared" si="4"/>
        <v>968</v>
      </c>
    </row>
    <row r="158" spans="1:11" x14ac:dyDescent="0.25">
      <c r="A158" s="15">
        <v>92</v>
      </c>
      <c r="B158" s="16" t="s">
        <v>129</v>
      </c>
      <c r="C158" s="17"/>
      <c r="D158" s="17"/>
      <c r="E158" s="17"/>
      <c r="F158" s="17"/>
      <c r="G158" s="18"/>
      <c r="H158" s="10">
        <v>2</v>
      </c>
      <c r="I158" s="10" t="s">
        <v>53</v>
      </c>
      <c r="J158" s="11">
        <v>58</v>
      </c>
      <c r="K158" s="11">
        <f t="shared" si="4"/>
        <v>116</v>
      </c>
    </row>
    <row r="159" spans="1:11" x14ac:dyDescent="0.25">
      <c r="A159" s="15">
        <v>93</v>
      </c>
      <c r="B159" s="16" t="s">
        <v>130</v>
      </c>
      <c r="C159" s="17"/>
      <c r="D159" s="17"/>
      <c r="E159" s="17"/>
      <c r="F159" s="17"/>
      <c r="G159" s="18"/>
      <c r="H159" s="10">
        <v>2</v>
      </c>
      <c r="I159" s="10" t="s">
        <v>53</v>
      </c>
      <c r="J159" s="11">
        <v>341</v>
      </c>
      <c r="K159" s="11">
        <f t="shared" si="4"/>
        <v>682</v>
      </c>
    </row>
    <row r="160" spans="1:11" x14ac:dyDescent="0.25">
      <c r="A160" s="27"/>
      <c r="B160" s="28" t="s">
        <v>131</v>
      </c>
      <c r="C160" s="28"/>
      <c r="D160" s="28"/>
      <c r="E160" s="28"/>
      <c r="F160" s="28"/>
      <c r="G160" s="28"/>
      <c r="H160" s="28"/>
      <c r="I160" s="28"/>
      <c r="J160" s="28"/>
      <c r="K160" s="11">
        <f>SUM(K12:K159)</f>
        <v>696964.08784156246</v>
      </c>
    </row>
    <row r="161" spans="1:11" x14ac:dyDescent="0.25">
      <c r="A161" s="27"/>
      <c r="B161" s="28" t="s">
        <v>132</v>
      </c>
      <c r="C161" s="28"/>
      <c r="D161" s="28"/>
      <c r="E161" s="28"/>
      <c r="F161" s="28"/>
      <c r="G161" s="28"/>
      <c r="H161" s="28"/>
      <c r="I161" s="28"/>
      <c r="J161" s="28"/>
      <c r="K161" s="11">
        <f>K160*9%</f>
        <v>62726.76790574062</v>
      </c>
    </row>
    <row r="162" spans="1:11" x14ac:dyDescent="0.25">
      <c r="A162" s="27"/>
      <c r="B162" s="28" t="s">
        <v>133</v>
      </c>
      <c r="C162" s="28"/>
      <c r="D162" s="28"/>
      <c r="E162" s="28"/>
      <c r="F162" s="28"/>
      <c r="G162" s="28"/>
      <c r="H162" s="28"/>
      <c r="I162" s="28"/>
      <c r="J162" s="28"/>
      <c r="K162" s="11">
        <f>K160*9%</f>
        <v>62726.76790574062</v>
      </c>
    </row>
    <row r="163" spans="1:11" x14ac:dyDescent="0.25">
      <c r="A163" s="27"/>
      <c r="B163" s="29" t="s">
        <v>134</v>
      </c>
      <c r="C163" s="29"/>
      <c r="D163" s="29"/>
      <c r="E163" s="29"/>
      <c r="F163" s="29"/>
      <c r="G163" s="29"/>
      <c r="H163" s="29"/>
      <c r="I163" s="29"/>
      <c r="J163" s="29"/>
      <c r="K163" s="11">
        <f>SUM(K160:K162)</f>
        <v>822417.62365304376</v>
      </c>
    </row>
    <row r="164" spans="1:11" x14ac:dyDescent="0.25">
      <c r="A164" s="27"/>
      <c r="B164" s="28" t="s">
        <v>135</v>
      </c>
      <c r="C164" s="28"/>
      <c r="D164" s="28"/>
      <c r="E164" s="28"/>
      <c r="F164" s="28"/>
      <c r="G164" s="28"/>
      <c r="H164" s="28"/>
      <c r="I164" s="28"/>
      <c r="J164" s="28"/>
      <c r="K164" s="11">
        <f>K163*1%</f>
        <v>8224.1762365304385</v>
      </c>
    </row>
    <row r="165" spans="1:11" x14ac:dyDescent="0.25">
      <c r="A165" s="27"/>
      <c r="B165" s="29" t="s">
        <v>136</v>
      </c>
      <c r="C165" s="29"/>
      <c r="D165" s="29"/>
      <c r="E165" s="29"/>
      <c r="F165" s="29"/>
      <c r="G165" s="29"/>
      <c r="H165" s="29"/>
      <c r="I165" s="29"/>
      <c r="J165" s="29"/>
      <c r="K165" s="11">
        <f>SUM(K163:K164)</f>
        <v>830641.79988957418</v>
      </c>
    </row>
    <row r="166" spans="1:11" x14ac:dyDescent="0.25">
      <c r="A166" s="27"/>
      <c r="B166" s="29" t="s">
        <v>137</v>
      </c>
      <c r="C166" s="29"/>
      <c r="D166" s="29"/>
      <c r="E166" s="29"/>
      <c r="F166" s="29"/>
      <c r="G166" s="29"/>
      <c r="H166" s="29"/>
      <c r="I166" s="29"/>
      <c r="J166" s="29"/>
      <c r="K166" s="11">
        <f>K165*3%</f>
        <v>24919.253996687225</v>
      </c>
    </row>
    <row r="167" spans="1:11" x14ac:dyDescent="0.25">
      <c r="A167" s="27"/>
      <c r="B167" s="29" t="s">
        <v>138</v>
      </c>
      <c r="C167" s="29"/>
      <c r="D167" s="29"/>
      <c r="E167" s="29"/>
      <c r="F167" s="29"/>
      <c r="G167" s="29"/>
      <c r="H167" s="29"/>
      <c r="I167" s="29"/>
      <c r="J167" s="29"/>
      <c r="K167" s="11">
        <f>SUM(K165:K166)</f>
        <v>855561.05388626142</v>
      </c>
    </row>
    <row r="168" spans="1:11" x14ac:dyDescent="0.25">
      <c r="A168" s="27"/>
      <c r="B168" s="30" t="s">
        <v>139</v>
      </c>
      <c r="C168" s="30"/>
      <c r="D168" s="30"/>
      <c r="E168" s="30"/>
      <c r="F168" s="30"/>
      <c r="G168" s="30"/>
      <c r="H168" s="30"/>
      <c r="I168" s="30"/>
      <c r="J168" s="30"/>
      <c r="K168" s="31">
        <f>ROUND(K167,0)</f>
        <v>855561</v>
      </c>
    </row>
  </sheetData>
  <mergeCells count="129">
    <mergeCell ref="B167:J167"/>
    <mergeCell ref="B168:J168"/>
    <mergeCell ref="B161:J161"/>
    <mergeCell ref="B162:J162"/>
    <mergeCell ref="B163:J163"/>
    <mergeCell ref="B164:J164"/>
    <mergeCell ref="B165:J165"/>
    <mergeCell ref="B166:J166"/>
    <mergeCell ref="B155:G155"/>
    <mergeCell ref="B156:G156"/>
    <mergeCell ref="B157:G157"/>
    <mergeCell ref="B158:G158"/>
    <mergeCell ref="B159:G159"/>
    <mergeCell ref="B160:J160"/>
    <mergeCell ref="B149:G149"/>
    <mergeCell ref="B150:G150"/>
    <mergeCell ref="B151:G151"/>
    <mergeCell ref="B152:G152"/>
    <mergeCell ref="B153:G153"/>
    <mergeCell ref="B154:G154"/>
    <mergeCell ref="B143:G143"/>
    <mergeCell ref="B144:G144"/>
    <mergeCell ref="B145:G145"/>
    <mergeCell ref="B146:G146"/>
    <mergeCell ref="B147:G147"/>
    <mergeCell ref="B148:G148"/>
    <mergeCell ref="B137:G137"/>
    <mergeCell ref="B138:G138"/>
    <mergeCell ref="B139:G139"/>
    <mergeCell ref="B140:G140"/>
    <mergeCell ref="B141:G141"/>
    <mergeCell ref="B142:G142"/>
    <mergeCell ref="B131:G131"/>
    <mergeCell ref="B132:G132"/>
    <mergeCell ref="B133:G133"/>
    <mergeCell ref="B134:G134"/>
    <mergeCell ref="B135:G135"/>
    <mergeCell ref="B136:G136"/>
    <mergeCell ref="B125:G125"/>
    <mergeCell ref="B126:G126"/>
    <mergeCell ref="B127:G127"/>
    <mergeCell ref="B128:G128"/>
    <mergeCell ref="B129:G129"/>
    <mergeCell ref="B130:G130"/>
    <mergeCell ref="B119:G119"/>
    <mergeCell ref="B120:G120"/>
    <mergeCell ref="B121:G121"/>
    <mergeCell ref="B122:G122"/>
    <mergeCell ref="B123:G123"/>
    <mergeCell ref="B124:G124"/>
    <mergeCell ref="B113:G113"/>
    <mergeCell ref="B114:G114"/>
    <mergeCell ref="B115:G115"/>
    <mergeCell ref="B116:G116"/>
    <mergeCell ref="B117:G117"/>
    <mergeCell ref="B118:G118"/>
    <mergeCell ref="B107:G107"/>
    <mergeCell ref="B108:G108"/>
    <mergeCell ref="B109:G109"/>
    <mergeCell ref="B110:G110"/>
    <mergeCell ref="B111:G111"/>
    <mergeCell ref="B112:G112"/>
    <mergeCell ref="B101:G101"/>
    <mergeCell ref="B102:G102"/>
    <mergeCell ref="B103:G103"/>
    <mergeCell ref="B104:G104"/>
    <mergeCell ref="B105:G105"/>
    <mergeCell ref="B106:G106"/>
    <mergeCell ref="B95:G95"/>
    <mergeCell ref="B96:G96"/>
    <mergeCell ref="B97:G97"/>
    <mergeCell ref="B98:G98"/>
    <mergeCell ref="B99:G99"/>
    <mergeCell ref="B100:G100"/>
    <mergeCell ref="B88:G88"/>
    <mergeCell ref="B89:G89"/>
    <mergeCell ref="A90:A92"/>
    <mergeCell ref="B90:G90"/>
    <mergeCell ref="B93:G93"/>
    <mergeCell ref="B94:G94"/>
    <mergeCell ref="A81:A83"/>
    <mergeCell ref="B81:G81"/>
    <mergeCell ref="A84:A85"/>
    <mergeCell ref="B84:G84"/>
    <mergeCell ref="B86:G86"/>
    <mergeCell ref="B87:G87"/>
    <mergeCell ref="A68:A75"/>
    <mergeCell ref="B68:G68"/>
    <mergeCell ref="A76:A77"/>
    <mergeCell ref="B76:G76"/>
    <mergeCell ref="A78:A80"/>
    <mergeCell ref="B78:G78"/>
    <mergeCell ref="B56:G56"/>
    <mergeCell ref="A57:A58"/>
    <mergeCell ref="B57:G57"/>
    <mergeCell ref="A59:A63"/>
    <mergeCell ref="B59:G59"/>
    <mergeCell ref="A64:A66"/>
    <mergeCell ref="A42:A46"/>
    <mergeCell ref="B42:G42"/>
    <mergeCell ref="A47:A53"/>
    <mergeCell ref="B47:G47"/>
    <mergeCell ref="A54:A55"/>
    <mergeCell ref="B54:G54"/>
    <mergeCell ref="A31:A35"/>
    <mergeCell ref="B31:G31"/>
    <mergeCell ref="A36:A38"/>
    <mergeCell ref="B36:G36"/>
    <mergeCell ref="B39:G39"/>
    <mergeCell ref="A40:A41"/>
    <mergeCell ref="B40:G40"/>
    <mergeCell ref="A14:A15"/>
    <mergeCell ref="B14:G14"/>
    <mergeCell ref="A16:A20"/>
    <mergeCell ref="B16:G16"/>
    <mergeCell ref="A21:A30"/>
    <mergeCell ref="B21:G21"/>
    <mergeCell ref="A6:C6"/>
    <mergeCell ref="D6:F6"/>
    <mergeCell ref="A8:I8"/>
    <mergeCell ref="A10:A12"/>
    <mergeCell ref="B10:G10"/>
    <mergeCell ref="B13:G13"/>
    <mergeCell ref="A1:I1"/>
    <mergeCell ref="A2:I2"/>
    <mergeCell ref="A3:F3"/>
    <mergeCell ref="G3:H3"/>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Sinha</dc:creator>
  <cp:lastModifiedBy>Rohan Sinha</cp:lastModifiedBy>
  <dcterms:created xsi:type="dcterms:W3CDTF">2015-06-05T18:17:20Z</dcterms:created>
  <dcterms:modified xsi:type="dcterms:W3CDTF">2025-10-27T18:44:16Z</dcterms:modified>
</cp:coreProperties>
</file>