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Madhyamgram Municipality\CT PT\W 28 (Sahara Vidyabhaban)\EST\"/>
    </mc:Choice>
  </mc:AlternateContent>
  <xr:revisionPtr revIDLastSave="0" documentId="13_ncr:1_{5542F85E-9A2D-4B68-9514-5006EF810322}" xr6:coauthVersionLast="47" xr6:coauthVersionMax="47" xr10:uidLastSave="{00000000-0000-0000-0000-000000000000}"/>
  <bookViews>
    <workbookView xWindow="-120" yWindow="-120" windowWidth="20730" windowHeight="11760"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3" i="1" l="1"/>
  <c r="C102" i="1"/>
  <c r="F102" i="1" s="1"/>
  <c r="C101" i="1"/>
  <c r="F101" i="1" s="1"/>
  <c r="F100" i="1"/>
  <c r="C100" i="1"/>
  <c r="C99" i="1"/>
  <c r="F99" i="1" s="1"/>
  <c r="C98" i="1"/>
  <c r="F98" i="1" s="1"/>
  <c r="C97" i="1"/>
  <c r="F97" i="1" s="1"/>
  <c r="C96" i="1"/>
  <c r="F96" i="1" s="1"/>
  <c r="F95" i="1"/>
  <c r="C95" i="1"/>
  <c r="C94" i="1"/>
  <c r="F94" i="1" s="1"/>
  <c r="C93" i="1"/>
  <c r="F93" i="1" s="1"/>
  <c r="F92" i="1"/>
  <c r="C92" i="1"/>
  <c r="C91" i="1"/>
  <c r="F91" i="1" s="1"/>
  <c r="C90" i="1"/>
  <c r="F90" i="1" s="1"/>
  <c r="C89" i="1"/>
  <c r="F89" i="1" s="1"/>
  <c r="C88" i="1"/>
  <c r="F88" i="1" s="1"/>
  <c r="F87" i="1"/>
  <c r="C87" i="1"/>
  <c r="C86" i="1"/>
  <c r="F86" i="1" s="1"/>
  <c r="C85" i="1"/>
  <c r="F85" i="1" s="1"/>
  <c r="F84" i="1"/>
  <c r="C84" i="1"/>
  <c r="C83" i="1"/>
  <c r="F83" i="1" s="1"/>
  <c r="C82" i="1"/>
  <c r="F82" i="1" s="1"/>
  <c r="C81" i="1"/>
  <c r="F81" i="1" s="1"/>
  <c r="C80" i="1"/>
  <c r="F80" i="1" s="1"/>
  <c r="F79" i="1"/>
  <c r="C79" i="1"/>
  <c r="C78" i="1"/>
  <c r="F78" i="1" s="1"/>
  <c r="C77" i="1"/>
  <c r="F77" i="1" s="1"/>
  <c r="C76" i="1"/>
  <c r="F76" i="1" s="1"/>
  <c r="C75" i="1"/>
  <c r="F75" i="1" s="1"/>
  <c r="C74" i="1"/>
  <c r="F74" i="1" s="1"/>
  <c r="C73" i="1"/>
  <c r="F73" i="1" s="1"/>
  <c r="C72" i="1"/>
  <c r="F72" i="1" s="1"/>
  <c r="F71" i="1"/>
  <c r="C71" i="1"/>
  <c r="C70" i="1"/>
  <c r="F70" i="1" s="1"/>
  <c r="C69" i="1"/>
  <c r="F69" i="1" s="1"/>
  <c r="F68" i="1"/>
  <c r="C68" i="1"/>
  <c r="C67" i="1"/>
  <c r="F67" i="1" s="1"/>
  <c r="C66" i="1"/>
  <c r="F66" i="1" s="1"/>
  <c r="C65" i="1"/>
  <c r="F65" i="1" s="1"/>
  <c r="C64" i="1"/>
  <c r="F64" i="1" s="1"/>
  <c r="F63" i="1"/>
  <c r="C63" i="1"/>
  <c r="C62" i="1"/>
  <c r="F62" i="1" s="1"/>
  <c r="C61" i="1"/>
  <c r="F61" i="1" s="1"/>
  <c r="F60" i="1"/>
  <c r="C60" i="1"/>
  <c r="C59" i="1"/>
  <c r="F59" i="1" s="1"/>
  <c r="C58" i="1"/>
  <c r="F58" i="1" s="1"/>
  <c r="A58" i="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C57" i="1"/>
  <c r="F57" i="1" s="1"/>
  <c r="F56" i="1"/>
  <c r="C55" i="1"/>
  <c r="F55" i="1" s="1"/>
  <c r="C54" i="1"/>
  <c r="F54" i="1" s="1"/>
  <c r="C53" i="1"/>
  <c r="F53" i="1" s="1"/>
  <c r="A53" i="1"/>
  <c r="C52" i="1"/>
  <c r="F52" i="1" s="1"/>
  <c r="C51" i="1"/>
  <c r="F51" i="1" s="1"/>
  <c r="F50" i="1"/>
  <c r="C50" i="1"/>
  <c r="C49" i="1"/>
  <c r="F49" i="1" s="1"/>
  <c r="C48" i="1"/>
  <c r="F48" i="1" s="1"/>
  <c r="C47" i="1"/>
  <c r="F47" i="1" s="1"/>
  <c r="C46" i="1"/>
  <c r="F46" i="1" s="1"/>
  <c r="C45" i="1"/>
  <c r="F45" i="1" s="1"/>
  <c r="C44" i="1"/>
  <c r="F44" i="1" s="1"/>
  <c r="C43" i="1"/>
  <c r="F43" i="1" s="1"/>
  <c r="F42" i="1"/>
  <c r="C42" i="1"/>
  <c r="C41" i="1"/>
  <c r="F41" i="1" s="1"/>
  <c r="C40" i="1"/>
  <c r="F40" i="1" s="1"/>
  <c r="C39" i="1"/>
  <c r="F39" i="1" s="1"/>
  <c r="C38" i="1"/>
  <c r="F38" i="1" s="1"/>
  <c r="C37" i="1"/>
  <c r="F37" i="1" s="1"/>
  <c r="C36" i="1"/>
  <c r="F36" i="1" s="1"/>
  <c r="C35" i="1"/>
  <c r="F35" i="1" s="1"/>
  <c r="F34" i="1"/>
  <c r="C34" i="1"/>
  <c r="C33" i="1"/>
  <c r="F33" i="1" s="1"/>
  <c r="C32" i="1"/>
  <c r="F32" i="1" s="1"/>
  <c r="C31" i="1"/>
  <c r="F31" i="1" s="1"/>
  <c r="C30" i="1"/>
  <c r="F30" i="1" s="1"/>
  <c r="C29" i="1"/>
  <c r="F29" i="1" s="1"/>
  <c r="C28" i="1"/>
  <c r="F28" i="1" s="1"/>
  <c r="C27" i="1"/>
  <c r="F27" i="1" s="1"/>
  <c r="F26" i="1"/>
  <c r="C26" i="1"/>
  <c r="C25" i="1"/>
  <c r="F25" i="1" s="1"/>
  <c r="C24" i="1"/>
  <c r="F24" i="1" s="1"/>
  <c r="C23" i="1"/>
  <c r="F23" i="1" s="1"/>
  <c r="C22" i="1"/>
  <c r="F22" i="1" s="1"/>
  <c r="C21" i="1"/>
  <c r="F21" i="1" s="1"/>
  <c r="C20" i="1"/>
  <c r="F20" i="1" s="1"/>
  <c r="C19" i="1"/>
  <c r="F19" i="1" s="1"/>
  <c r="F18" i="1"/>
  <c r="C18" i="1"/>
  <c r="C17" i="1"/>
  <c r="F17" i="1" s="1"/>
  <c r="C16" i="1"/>
  <c r="F16" i="1" s="1"/>
  <c r="C15" i="1"/>
  <c r="F15" i="1" s="1"/>
  <c r="C14" i="1"/>
  <c r="F14" i="1" s="1"/>
  <c r="C13" i="1"/>
  <c r="F13" i="1" s="1"/>
  <c r="C12" i="1"/>
  <c r="F12" i="1" s="1"/>
  <c r="C11" i="1"/>
  <c r="F11" i="1" s="1"/>
  <c r="F10" i="1"/>
  <c r="C10" i="1"/>
  <c r="C9" i="1"/>
  <c r="F9" i="1" s="1"/>
  <c r="F103" i="1" l="1"/>
  <c r="F104" i="1" l="1"/>
  <c r="F105" i="1"/>
  <c r="F106" i="1" l="1"/>
  <c r="F107" i="1" s="1"/>
  <c r="F108" i="1" s="1"/>
  <c r="F109" i="1" l="1"/>
  <c r="F110" i="1" s="1"/>
  <c r="F111" i="1" s="1"/>
</calcChain>
</file>

<file path=xl/sharedStrings.xml><?xml version="1.0" encoding="utf-8"?>
<sst xmlns="http://schemas.openxmlformats.org/spreadsheetml/2006/main" count="209" uniqueCount="139">
  <si>
    <t>MADHYAMGRAM  MUNICIPALITY</t>
  </si>
  <si>
    <t>FORM 98</t>
  </si>
  <si>
    <t>Estimate No.</t>
  </si>
  <si>
    <t>Sl.No.</t>
  </si>
  <si>
    <t>ESTIMATE FORM</t>
  </si>
  <si>
    <t>Name of Work-  CONSTRUCTION OF TOILET BLOCK ( CT/PT) MODEL NO  - F  CIVIL WORKS at Michelnagar, Ward No. 28 under Madhyamgram Municipality
(TOILET SEATS - 2 NOS AND URINAL - 3 NOS)</t>
  </si>
  <si>
    <t xml:space="preserve">Sub Head :- </t>
  </si>
  <si>
    <t xml:space="preserve">    Fund :-</t>
  </si>
  <si>
    <t>SL.</t>
  </si>
  <si>
    <t>DESCRIPTION OF WORK</t>
  </si>
  <si>
    <t xml:space="preserve">QUANTITY </t>
  </si>
  <si>
    <t xml:space="preserve">UNIT  </t>
  </si>
  <si>
    <t>RATE</t>
  </si>
  <si>
    <t>AMOUNT</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</si>
  <si>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</si>
  <si>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</si>
  <si>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t>% 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</si>
  <si>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</si>
  <si>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</si>
  <si>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</si>
  <si>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</si>
  <si>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Cement concrete with graded jhama khoa (30 mm size) excluding shuttering In ground floor and foundation. (a) 1:3:6 proportion. PWD Building Works schedule, Page -23, Item -B.1.a, ( Corri. Page- 09, Date-04-06-2018)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</si>
  <si>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</si>
  <si>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</si>
  <si>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</si>
  <si>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</si>
  <si>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</si>
  <si>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</si>
  <si>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</si>
  <si>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</si>
  <si>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Sq.m</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</si>
  <si>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</si>
  <si>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</si>
  <si>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</si>
  <si>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</si>
  <si>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</si>
  <si>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</si>
  <si>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</si>
  <si>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</si>
  <si>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</si>
  <si>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Each</t>
  </si>
  <si>
    <t>Iron hasp bolt of approved quality fitted and fixed complete (oxidised) with 16mm dia rod with concrete bolt and round fitting.
b) 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</si>
  <si>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</si>
  <si>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</si>
  <si>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</si>
  <si>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</si>
  <si>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</si>
  <si>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</si>
  <si>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</si>
  <si>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</si>
  <si>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</si>
  <si>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</si>
  <si>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</si>
  <si>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</si>
  <si>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</si>
  <si>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</si>
  <si>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</si>
  <si>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</si>
  <si>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SANITARY AND PLUMBING WORKS</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</si>
  <si>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</si>
  <si>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</si>
  <si>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</si>
  <si>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</si>
  <si>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</si>
  <si>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t>Supplying fitting and fixing pedestal of approved make for wash basin ( White )                                                                                   PWD S&amp;P Schedule,  P-41, It 3</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</si>
  <si>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</si>
  <si>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</si>
  <si>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</si>
  <si>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</si>
  <si>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</si>
  <si>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Add S.G.S.T. @9%</t>
  </si>
  <si>
    <t>Add C.G.S.T. @9%</t>
  </si>
  <si>
    <t>Add Labour Welfare Cess. @1%</t>
  </si>
  <si>
    <t>Total Amount Including L.abour Welfare Cess.</t>
  </si>
  <si>
    <t>Total Amount Including L.W.C. and contengency</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</si>
  <si>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</si>
  <si>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</si>
  <si>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</si>
  <si>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r>
      <rPr>
        <sz val="10"/>
        <rFont val="Calibri"/>
        <family val="1"/>
      </rPr>
      <t>M.T.</t>
    </r>
  </si>
  <si>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</si>
  <si>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</si>
  <si>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</si>
  <si>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</si>
  <si>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</si>
  <si>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</si>
  <si>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</si>
  <si>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</si>
  <si>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</si>
  <si>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</si>
  <si>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</si>
  <si>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</si>
  <si>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</si>
  <si>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</si>
  <si>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</si>
  <si>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</si>
  <si>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</si>
  <si>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</si>
  <si>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</si>
  <si>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</si>
  <si>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</si>
  <si>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</si>
  <si>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</si>
  <si>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</si>
  <si>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</si>
  <si>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</si>
  <si>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</si>
  <si>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</si>
  <si>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</si>
  <si>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</si>
  <si>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</si>
  <si>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</si>
  <si>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</si>
  <si>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</si>
  <si>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</si>
  <si>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</si>
  <si>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</si>
  <si>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</si>
  <si>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</si>
  <si>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</si>
  <si>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</si>
  <si>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</si>
  <si>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</si>
  <si>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</si>
  <si>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</si>
  <si>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</si>
  <si>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</si>
  <si>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</si>
  <si>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</si>
  <si>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</si>
  <si>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</si>
  <si>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</si>
  <si>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</si>
  <si>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</si>
  <si>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</si>
  <si>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</si>
  <si>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</si>
  <si>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r>
      <rPr>
        <sz val="10"/>
        <rFont val="Calibri"/>
        <family val="1"/>
      </rPr>
      <t>Cost Of Civil Work</t>
    </r>
  </si>
  <si>
    <r>
      <rPr>
        <sz val="10"/>
        <rFont val="Calibri"/>
        <family val="1"/>
      </rPr>
      <t>Add Contengency @3%</t>
    </r>
  </si>
  <si>
    <r>
      <rPr>
        <sz val="10"/>
        <rFont val="Calibri"/>
        <family val="1"/>
      </rPr>
      <t>Say 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</si>
</sst>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3" x14ac:knownFonts="1">
    <font>
      <sz val="11"/>
      <color theme="1"/>
      <name val="Calibri"/>
      <family val="2"/>
      <scheme val="minor"/>
    </font>
    <font>
      <b/>
      <u/>
      <sz val="20"/>
      <name val="Times New Roman"/>
      <family val="1"/>
    </font>
    <font>
      <b/>
      <sz val="11"/>
      <name val="Times New Roman"/>
      <family val="1"/>
    </font>
    <font>
      <b/>
      <u/>
      <sz val="11"/>
      <name val="Times New Roman"/>
      <family val="1"/>
    </font>
    <font>
      <b/>
      <i/>
      <u/>
      <sz val="11"/>
      <name val="Times New Roman"/>
      <family val="1"/>
    </font>
    <font>
      <b/>
      <sz val="9"/>
      <name val="Times New Roman"/>
      <family val="1"/>
    </font>
    <font>
      <sz val="10"/>
      <color rgb="FF000000"/>
      <name val="Calibri"/>
      <family val="2"/>
    </font>
    <font>
      <sz val="10"/>
      <name val="Calibri"/>
      <family val="1"/>
    </font>
    <font>
      <sz val="9"/>
      <name val="Calibri"/>
      <family val="1"/>
    </font>
    <font>
      <sz val="10"/>
      <name val="Calibri"/>
      <family val="2"/>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b/>
      <u/>
      <sz val="10"/>
      <name val="Arial"/>
      <family val="2"/>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b/>
      <sz val="12"/>
      <color rgb="FF000000"/>
      <name val="Calibri"/>
      <family val="2"/>
    </font>
    <font>
      <b/>
      <sz val="10"/>
      <name val="Arial"/>
      <family val="2"/>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top style="thin">
        <color rgb="FF000000"/>
      </top>
      <bottom style="medium">
        <color indexed="64"/>
      </bottom>
      <diagonal/>
    </border>
  </borders>
  <cellStyleXfs count="1">
    <xf numFmtId="0" fontId="0" fillId="0" borderId="0"/>
  </cellStyleXfs>
  <cellXfs count="62">
    <xf numFmtId="0" fontId="0" fillId="0" borderId="0" xfId="0"/>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center"/>
    </xf>
    <xf numFmtId="0" fontId="3" fillId="0" borderId="0" xfId="0" applyFont="1" applyAlignment="1">
      <alignment horizontal="left" vertical="top" wrapText="1"/>
    </xf>
    <xf numFmtId="0" fontId="4" fillId="0" borderId="0" xfId="0" applyFont="1" applyAlignment="1">
      <alignment horizontal="left" vertical="top"/>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1" fontId="6" fillId="0" borderId="3" xfId="0" applyNumberFormat="1" applyFont="1" applyBorder="1" applyAlignment="1">
      <alignment horizontal="left" vertical="top" shrinkToFit="1"/>
    </xf>
    <xf numFmtId="0" fontId="0" fillId="0" borderId="4" xfId="0" applyBorder="1" applyAlignment="1">
      <alignment horizontal="left" vertical="top" wrapText="1"/>
    </xf>
    <xf numFmtId="164" fontId="6" fillId="0" borderId="4" xfId="0" applyNumberFormat="1" applyFont="1" applyBorder="1" applyAlignment="1">
      <alignment horizontal="left" vertical="top" shrinkToFit="1"/>
    </xf>
    <xf numFmtId="0" fontId="7" fillId="0" borderId="4" xfId="0" applyFont="1" applyBorder="1" applyAlignment="1">
      <alignment horizontal="left" vertical="top" wrapText="1"/>
    </xf>
    <xf numFmtId="2" fontId="6" fillId="0" borderId="4" xfId="0" applyNumberFormat="1" applyFont="1" applyBorder="1" applyAlignment="1">
      <alignment horizontal="left" vertical="top" shrinkToFit="1"/>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2" fontId="10" fillId="0" borderId="4" xfId="0" applyNumberFormat="1" applyFont="1" applyBorder="1" applyAlignment="1">
      <alignment horizontal="left" vertical="top" shrinkToFit="1"/>
    </xf>
    <xf numFmtId="0" fontId="11" fillId="0" borderId="4" xfId="0" applyFont="1" applyBorder="1" applyAlignment="1">
      <alignment horizontal="left" vertical="top" wrapText="1"/>
    </xf>
    <xf numFmtId="1" fontId="6" fillId="0" borderId="5" xfId="0" applyNumberFormat="1" applyFont="1" applyBorder="1" applyAlignment="1">
      <alignment horizontal="left" vertical="top" shrinkToFit="1"/>
    </xf>
    <xf numFmtId="0" fontId="11" fillId="0" borderId="6" xfId="0" applyFont="1" applyBorder="1" applyAlignment="1">
      <alignment horizontal="left" vertical="top" wrapText="1"/>
    </xf>
    <xf numFmtId="2" fontId="6" fillId="0" borderId="6" xfId="0" applyNumberFormat="1" applyFont="1" applyBorder="1" applyAlignment="1">
      <alignment horizontal="left" vertical="top" shrinkToFit="1"/>
    </xf>
    <xf numFmtId="0" fontId="7" fillId="0" borderId="6" xfId="0" applyFont="1" applyBorder="1" applyAlignment="1">
      <alignment horizontal="left" vertical="top" wrapText="1"/>
    </xf>
    <xf numFmtId="1" fontId="6" fillId="0" borderId="7" xfId="0" applyNumberFormat="1" applyFont="1" applyBorder="1" applyAlignment="1">
      <alignment horizontal="left" vertical="top" shrinkToFit="1"/>
    </xf>
    <xf numFmtId="0" fontId="0" fillId="0" borderId="8" xfId="0" applyBorder="1" applyAlignment="1">
      <alignment horizontal="left" vertical="top" wrapText="1"/>
    </xf>
    <xf numFmtId="2" fontId="6" fillId="0" borderId="8" xfId="0" applyNumberFormat="1" applyFont="1" applyBorder="1" applyAlignment="1">
      <alignment horizontal="left" vertical="top" shrinkToFit="1"/>
    </xf>
    <xf numFmtId="0" fontId="9" fillId="0" borderId="8" xfId="0" applyFont="1" applyBorder="1" applyAlignment="1">
      <alignment horizontal="left" vertical="top" wrapText="1"/>
    </xf>
    <xf numFmtId="1" fontId="6" fillId="0" borderId="9" xfId="0" applyNumberFormat="1" applyFont="1" applyBorder="1" applyAlignment="1">
      <alignment horizontal="left" vertical="top" shrinkToFit="1"/>
    </xf>
    <xf numFmtId="0" fontId="8" fillId="0" borderId="10" xfId="0" applyFont="1" applyBorder="1" applyAlignment="1">
      <alignment horizontal="left" vertical="top" wrapText="1"/>
    </xf>
    <xf numFmtId="2" fontId="6" fillId="0" borderId="10" xfId="0" applyNumberFormat="1" applyFont="1" applyBorder="1" applyAlignment="1">
      <alignment horizontal="left" vertical="top" shrinkToFit="1"/>
    </xf>
    <xf numFmtId="0" fontId="9" fillId="0" borderId="10" xfId="0" applyFont="1" applyBorder="1" applyAlignment="1">
      <alignment horizontal="left" vertical="top" wrapText="1"/>
    </xf>
    <xf numFmtId="1" fontId="6" fillId="0" borderId="4" xfId="0" applyNumberFormat="1" applyFont="1" applyBorder="1" applyAlignment="1">
      <alignment horizontal="left" vertical="top" shrinkToFit="1"/>
    </xf>
    <xf numFmtId="0" fontId="12" fillId="0" borderId="4" xfId="0" applyFont="1" applyBorder="1" applyAlignment="1">
      <alignment horizontal="left" vertical="top" wrapText="1"/>
    </xf>
    <xf numFmtId="2" fontId="13" fillId="0" borderId="4" xfId="0" applyNumberFormat="1" applyFont="1" applyBorder="1" applyAlignment="1">
      <alignment horizontal="left" vertical="top" shrinkToFit="1"/>
    </xf>
    <xf numFmtId="0" fontId="14" fillId="0" borderId="4" xfId="0" applyFont="1" applyBorder="1" applyAlignment="1">
      <alignment horizontal="left" vertical="top" wrapText="1"/>
    </xf>
    <xf numFmtId="1" fontId="6" fillId="0" borderId="11" xfId="0" applyNumberFormat="1" applyFont="1" applyBorder="1" applyAlignment="1">
      <alignment horizontal="left" vertical="top" shrinkToFit="1"/>
    </xf>
    <xf numFmtId="0" fontId="15" fillId="0" borderId="12" xfId="0" applyFont="1" applyBorder="1" applyAlignment="1">
      <alignment horizontal="left" vertical="center" wrapText="1"/>
    </xf>
    <xf numFmtId="2" fontId="13" fillId="0" borderId="12" xfId="0" applyNumberFormat="1" applyFont="1" applyBorder="1" applyAlignment="1">
      <alignment horizontal="left" vertical="top" shrinkToFit="1"/>
    </xf>
    <xf numFmtId="0" fontId="14" fillId="0" borderId="12" xfId="0" applyFont="1" applyBorder="1" applyAlignment="1">
      <alignment horizontal="left" vertical="top" wrapText="1"/>
    </xf>
    <xf numFmtId="2" fontId="16" fillId="0" borderId="4" xfId="0" applyNumberFormat="1" applyFont="1" applyBorder="1" applyAlignment="1">
      <alignment horizontal="left" vertical="top" shrinkToFit="1"/>
    </xf>
    <xf numFmtId="0" fontId="17" fillId="0" borderId="4" xfId="0" applyFont="1" applyBorder="1" applyAlignment="1">
      <alignment horizontal="left" vertical="top" wrapText="1"/>
    </xf>
    <xf numFmtId="2" fontId="19" fillId="0" borderId="4" xfId="0" applyNumberFormat="1" applyFont="1" applyBorder="1" applyAlignment="1">
      <alignment horizontal="left" vertical="top" shrinkToFit="1"/>
    </xf>
    <xf numFmtId="0" fontId="18" fillId="0" borderId="4"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xf numFmtId="2" fontId="6" fillId="0" borderId="13" xfId="0" applyNumberFormat="1" applyFont="1" applyBorder="1" applyAlignment="1">
      <alignment horizontal="left" vertical="top" shrinkToFit="1"/>
    </xf>
    <xf numFmtId="2" fontId="20" fillId="0" borderId="4" xfId="0" applyNumberFormat="1" applyFont="1" applyBorder="1" applyAlignment="1">
      <alignment horizontal="right" vertical="top" shrinkToFit="1"/>
    </xf>
    <xf numFmtId="0" fontId="7" fillId="0" borderId="2" xfId="0" applyFont="1" applyBorder="1" applyAlignment="1">
      <alignment horizontal="left" vertical="top" wrapText="1"/>
    </xf>
    <xf numFmtId="2" fontId="6" fillId="0" borderId="12" xfId="0" applyNumberFormat="1" applyFont="1" applyBorder="1" applyAlignment="1">
      <alignment horizontal="right" shrinkToFit="1"/>
    </xf>
    <xf numFmtId="0" fontId="0" fillId="0" borderId="11" xfId="0" applyBorder="1" applyAlignment="1">
      <alignment horizontal="left" vertical="top" wrapText="1"/>
    </xf>
    <xf numFmtId="0" fontId="9" fillId="0" borderId="2" xfId="0" applyFont="1" applyBorder="1" applyAlignment="1">
      <alignment horizontal="left" vertical="top" wrapText="1"/>
    </xf>
    <xf numFmtId="0" fontId="7" fillId="0" borderId="2" xfId="0" applyFont="1" applyBorder="1" applyAlignment="1">
      <alignment vertical="top" wrapText="1"/>
    </xf>
    <xf numFmtId="2" fontId="20" fillId="0" borderId="12" xfId="0" applyNumberFormat="1" applyFont="1" applyBorder="1" applyAlignment="1">
      <alignment horizontal="right" shrinkToFit="1"/>
    </xf>
    <xf numFmtId="0" fontId="9" fillId="0" borderId="2" xfId="0" applyFont="1" applyBorder="1" applyAlignment="1">
      <alignment vertical="top" wrapText="1"/>
    </xf>
    <xf numFmtId="0" fontId="0" fillId="0" borderId="15" xfId="0" applyBorder="1" applyAlignment="1">
      <alignment horizontal="lef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2" fontId="21" fillId="0" borderId="17" xfId="0" applyNumberFormat="1" applyFont="1" applyBorder="1" applyAlignment="1">
      <alignment horizontal="right" shrinkToFit="1"/>
    </xf>
    <xf numFmtId="2" fontId="21" fillId="0" borderId="18" xfId="0" applyNumberFormat="1" applyFont="1" applyBorder="1" applyAlignment="1">
      <alignment horizontal="right" shrinkToFit="1"/>
    </xf>
    <xf numFmtId="0" fontId="22"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Madhyamgram%20Municipality\CT%20PT\W%2028%20(Sahara%20Vidyabhaban)\Estimate%20(TOILET%20_%20Institutional)%20_%20(W%2028)%20_%20Michelnagar.xlsm" TargetMode="External"/><Relationship Id="rId1" Type="http://schemas.openxmlformats.org/officeDocument/2006/relationships/externalLinkPath" Target="/Madhyamgram%20Municipality/CT%20PT/W%2028%20(Sahara%20Vidyabhaban)/Estimate%20(TOILET%20_%20Institutional)%20_%20(W%2028)%20_%20Michelnag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IVIL ABS"/>
      <sheetName val="CIVIL CALCULATION"/>
      <sheetName val="Electrical"/>
      <sheetName val="Non Schedule"/>
      <sheetName val="COST"/>
    </sheetNames>
    <sheetDataSet>
      <sheetData sheetId="0"/>
      <sheetData sheetId="1">
        <row r="12">
          <cell r="H12">
            <v>5.92875</v>
          </cell>
        </row>
        <row r="13">
          <cell r="H13">
            <v>1.1599999999999999</v>
          </cell>
        </row>
        <row r="15">
          <cell r="H15">
            <v>4.4529062499999998</v>
          </cell>
        </row>
        <row r="20">
          <cell r="H20">
            <v>21.71125</v>
          </cell>
        </row>
        <row r="30">
          <cell r="H30">
            <v>7.5190000000000001</v>
          </cell>
        </row>
        <row r="35">
          <cell r="H35">
            <v>2.171125</v>
          </cell>
        </row>
        <row r="38">
          <cell r="H38">
            <v>4.5437500000000002</v>
          </cell>
        </row>
        <row r="39">
          <cell r="H39">
            <v>33</v>
          </cell>
        </row>
        <row r="41">
          <cell r="H41">
            <v>21.71</v>
          </cell>
        </row>
        <row r="46">
          <cell r="H46">
            <v>11.155000000000001</v>
          </cell>
        </row>
        <row r="53">
          <cell r="H53">
            <v>26.057500000000005</v>
          </cell>
        </row>
        <row r="55">
          <cell r="H55">
            <v>251</v>
          </cell>
        </row>
        <row r="56">
          <cell r="H56">
            <v>0.71699999999999997</v>
          </cell>
        </row>
        <row r="58">
          <cell r="H58">
            <v>4.2</v>
          </cell>
        </row>
        <row r="63">
          <cell r="H63">
            <v>3.7762500000000001</v>
          </cell>
        </row>
        <row r="66">
          <cell r="H66">
            <v>13.631250000000001</v>
          </cell>
        </row>
        <row r="67">
          <cell r="H67">
            <v>13.7</v>
          </cell>
        </row>
        <row r="75">
          <cell r="H75">
            <v>141.71250000000001</v>
          </cell>
        </row>
        <row r="77">
          <cell r="H77">
            <v>13.70125</v>
          </cell>
        </row>
        <row r="80">
          <cell r="H80">
            <v>11.512499999999999</v>
          </cell>
        </row>
        <row r="83">
          <cell r="H83">
            <v>9.9</v>
          </cell>
        </row>
        <row r="85">
          <cell r="H85">
            <v>3.1500000000000004</v>
          </cell>
        </row>
        <row r="86">
          <cell r="H86">
            <v>5</v>
          </cell>
        </row>
        <row r="87">
          <cell r="H87">
            <v>15</v>
          </cell>
        </row>
        <row r="88">
          <cell r="H88">
            <v>10</v>
          </cell>
        </row>
        <row r="89">
          <cell r="H89">
            <v>2</v>
          </cell>
        </row>
        <row r="92">
          <cell r="H92">
            <v>8.526250000000001</v>
          </cell>
        </row>
        <row r="93">
          <cell r="H93">
            <v>150.26</v>
          </cell>
        </row>
        <row r="94">
          <cell r="H94">
            <v>66.03</v>
          </cell>
        </row>
        <row r="95">
          <cell r="H95">
            <v>66.06</v>
          </cell>
        </row>
        <row r="96">
          <cell r="H96">
            <v>57.7</v>
          </cell>
        </row>
        <row r="97">
          <cell r="H97">
            <v>57.7</v>
          </cell>
        </row>
        <row r="98">
          <cell r="H98">
            <v>6.35</v>
          </cell>
        </row>
        <row r="99">
          <cell r="H99">
            <v>6.35</v>
          </cell>
        </row>
        <row r="100">
          <cell r="H100">
            <v>0.14399999999999999</v>
          </cell>
        </row>
        <row r="101">
          <cell r="H101">
            <v>5.64</v>
          </cell>
        </row>
        <row r="102">
          <cell r="H102">
            <v>5.64</v>
          </cell>
        </row>
        <row r="103">
          <cell r="H103">
            <v>13.7</v>
          </cell>
        </row>
        <row r="104">
          <cell r="H104">
            <v>60.05</v>
          </cell>
        </row>
        <row r="105">
          <cell r="H105">
            <v>6.5</v>
          </cell>
        </row>
        <row r="106">
          <cell r="H106">
            <v>7.2</v>
          </cell>
        </row>
        <row r="107">
          <cell r="H107">
            <v>6.48</v>
          </cell>
        </row>
        <row r="108">
          <cell r="H108">
            <v>1.08</v>
          </cell>
        </row>
        <row r="109">
          <cell r="H109">
            <v>450</v>
          </cell>
        </row>
        <row r="110">
          <cell r="H110">
            <v>10</v>
          </cell>
        </row>
        <row r="111">
          <cell r="H111">
            <v>3</v>
          </cell>
        </row>
        <row r="112">
          <cell r="H112">
            <v>3</v>
          </cell>
        </row>
        <row r="114">
          <cell r="H114">
            <v>5</v>
          </cell>
        </row>
        <row r="115">
          <cell r="H115">
            <v>2</v>
          </cell>
        </row>
        <row r="116">
          <cell r="H116">
            <v>2</v>
          </cell>
        </row>
        <row r="117">
          <cell r="H117">
            <v>2</v>
          </cell>
        </row>
        <row r="118">
          <cell r="H118">
            <v>2</v>
          </cell>
        </row>
        <row r="119">
          <cell r="H119">
            <v>2</v>
          </cell>
        </row>
        <row r="120">
          <cell r="H120">
            <v>2</v>
          </cell>
        </row>
        <row r="121">
          <cell r="H121">
            <v>2</v>
          </cell>
        </row>
        <row r="122">
          <cell r="H122">
            <v>2</v>
          </cell>
        </row>
        <row r="123">
          <cell r="H123">
            <v>5</v>
          </cell>
        </row>
        <row r="124">
          <cell r="H124">
            <v>2</v>
          </cell>
        </row>
        <row r="125">
          <cell r="H125">
            <v>2</v>
          </cell>
        </row>
        <row r="126">
          <cell r="H126">
            <v>5</v>
          </cell>
        </row>
        <row r="127">
          <cell r="H127">
            <v>3</v>
          </cell>
        </row>
        <row r="128">
          <cell r="H128">
            <v>3</v>
          </cell>
        </row>
        <row r="129">
          <cell r="H129">
            <v>2</v>
          </cell>
        </row>
        <row r="130">
          <cell r="H130">
            <v>15</v>
          </cell>
        </row>
        <row r="131">
          <cell r="H131">
            <v>10</v>
          </cell>
        </row>
        <row r="132">
          <cell r="H132">
            <v>10</v>
          </cell>
        </row>
        <row r="133">
          <cell r="H133">
            <v>2</v>
          </cell>
        </row>
        <row r="134">
          <cell r="H134">
            <v>2</v>
          </cell>
        </row>
        <row r="135">
          <cell r="H135">
            <v>2</v>
          </cell>
        </row>
        <row r="136">
          <cell r="H136">
            <v>4</v>
          </cell>
        </row>
        <row r="137">
          <cell r="H137">
            <v>30</v>
          </cell>
        </row>
        <row r="138">
          <cell r="H138">
            <v>8</v>
          </cell>
        </row>
        <row r="139">
          <cell r="H139">
            <v>12</v>
          </cell>
        </row>
        <row r="140">
          <cell r="H140">
            <v>10</v>
          </cell>
        </row>
        <row r="141">
          <cell r="H141">
            <v>10</v>
          </cell>
        </row>
        <row r="142">
          <cell r="H142">
            <v>7</v>
          </cell>
        </row>
        <row r="143">
          <cell r="H143">
            <v>30</v>
          </cell>
        </row>
        <row r="144">
          <cell r="H144">
            <v>4</v>
          </cell>
        </row>
        <row r="145">
          <cell r="H145">
            <v>7</v>
          </cell>
        </row>
        <row r="146">
          <cell r="H146">
            <v>15</v>
          </cell>
        </row>
        <row r="147">
          <cell r="H147">
            <v>1</v>
          </cell>
        </row>
        <row r="148">
          <cell r="H148">
            <v>1</v>
          </cell>
        </row>
        <row r="149">
          <cell r="H149">
            <v>20</v>
          </cell>
        </row>
        <row r="150">
          <cell r="H150">
            <v>20</v>
          </cell>
        </row>
        <row r="151">
          <cell r="H151">
            <v>6</v>
          </cell>
        </row>
        <row r="152">
          <cell r="J152">
            <v>78</v>
          </cell>
        </row>
        <row r="153">
          <cell r="H153">
            <v>2</v>
          </cell>
        </row>
        <row r="154">
          <cell r="H154">
            <v>1</v>
          </cell>
        </row>
        <row r="155">
          <cell r="H155">
            <v>1</v>
          </cell>
        </row>
        <row r="156">
          <cell r="H156">
            <v>2</v>
          </cell>
        </row>
        <row r="157">
          <cell r="H157">
            <v>2</v>
          </cell>
        </row>
        <row r="158">
          <cell r="H158">
            <v>2</v>
          </cell>
        </row>
        <row r="159">
          <cell r="H159">
            <v>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3"/>
  <sheetViews>
    <sheetView tabSelected="1" workbookViewId="0">
      <selection activeCell="B113" sqref="B113:F113"/>
    </sheetView>
  </sheetViews>
  <sheetFormatPr defaultRowHeight="15" x14ac:dyDescent="0.25"/>
  <cols>
    <col min="2" max="2" width="66.140625" customWidth="1"/>
  </cols>
  <sheetData>
    <row r="1" spans="1:6" ht="25.5" x14ac:dyDescent="0.35">
      <c r="A1" s="1" t="s">
        <v>0</v>
      </c>
      <c r="B1" s="1"/>
      <c r="C1" s="1"/>
      <c r="D1" s="1"/>
      <c r="E1" s="1"/>
      <c r="F1" s="1"/>
    </row>
    <row r="2" spans="1:6" x14ac:dyDescent="0.25">
      <c r="A2" s="2" t="s">
        <v>1</v>
      </c>
      <c r="B2" s="2"/>
      <c r="C2" s="2"/>
      <c r="D2" s="2"/>
      <c r="E2" s="2"/>
      <c r="F2" s="2"/>
    </row>
    <row r="3" spans="1:6" x14ac:dyDescent="0.25">
      <c r="A3" s="3" t="s">
        <v>2</v>
      </c>
      <c r="B3" s="3"/>
      <c r="C3" s="4"/>
      <c r="D3" s="4"/>
      <c r="E3" s="5" t="s">
        <v>3</v>
      </c>
      <c r="F3" s="5"/>
    </row>
    <row r="4" spans="1:6" x14ac:dyDescent="0.25">
      <c r="A4" s="6" t="s">
        <v>4</v>
      </c>
      <c r="B4" s="6"/>
      <c r="C4" s="6"/>
      <c r="D4" s="6"/>
      <c r="E4" s="6"/>
      <c r="F4" s="6"/>
    </row>
    <row r="5" spans="1:6" x14ac:dyDescent="0.25">
      <c r="A5" s="7" t="s">
        <v>5</v>
      </c>
      <c r="B5" s="7"/>
      <c r="C5" s="7"/>
      <c r="D5" s="7"/>
      <c r="E5" s="7"/>
      <c r="F5" s="7"/>
    </row>
    <row r="6" spans="1:6" x14ac:dyDescent="0.25">
      <c r="A6" s="8" t="s">
        <v>6</v>
      </c>
      <c r="B6" s="8"/>
      <c r="C6" s="8"/>
      <c r="D6" s="8" t="s">
        <v>7</v>
      </c>
      <c r="E6" s="8"/>
      <c r="F6" s="8"/>
    </row>
    <row r="7" spans="1:6" x14ac:dyDescent="0.25">
      <c r="A7" s="9"/>
      <c r="B7" s="9"/>
      <c r="C7" s="9"/>
      <c r="D7" s="9"/>
      <c r="E7" s="9"/>
      <c r="F7" s="9"/>
    </row>
    <row r="8" spans="1:6" x14ac:dyDescent="0.25">
      <c r="A8" s="10" t="s">
        <v>8</v>
      </c>
      <c r="B8" s="11" t="s">
        <v>9</v>
      </c>
      <c r="C8" s="11" t="s">
        <v>10</v>
      </c>
      <c r="D8" s="11" t="s">
        <v>11</v>
      </c>
      <c r="E8" s="11" t="s">
        <v>12</v>
      </c>
      <c r="F8" s="11" t="s">
        <v>13</v>
      </c>
    </row>
    <row r="9" spans="1:6" ht="120" x14ac:dyDescent="0.25">
      <c r="A9" s="12">
        <v>1</v>
      </c>
      <c r="B9" s="13" t="s">
        <v>14</v>
      </c>
      <c r="C9" s="14">
        <f>'[1]CIVIL CALCULATION'!H12</f>
        <v>5.92875</v>
      </c>
      <c r="D9" s="15" t="s">
        <v>15</v>
      </c>
      <c r="E9" s="16">
        <v>119.27</v>
      </c>
      <c r="F9" s="16">
        <f>C9*E9</f>
        <v>707.12201249999998</v>
      </c>
    </row>
    <row r="10" spans="1:6" ht="72" x14ac:dyDescent="0.25">
      <c r="A10" s="12">
        <v>2</v>
      </c>
      <c r="B10" s="17" t="s">
        <v>75</v>
      </c>
      <c r="C10" s="14">
        <f>'[1]CIVIL CALCULATION'!H13</f>
        <v>1.1599999999999999</v>
      </c>
      <c r="D10" s="15" t="s">
        <v>16</v>
      </c>
      <c r="E10" s="16">
        <v>7754</v>
      </c>
      <c r="F10" s="16">
        <f>(E10/100)*C10</f>
        <v>89.946399999999997</v>
      </c>
    </row>
    <row r="11" spans="1:6" ht="60" x14ac:dyDescent="0.25">
      <c r="A11" s="12">
        <v>3</v>
      </c>
      <c r="B11" s="17" t="s">
        <v>17</v>
      </c>
      <c r="C11" s="14">
        <f>'[1]CIVIL CALCULATION'!H15</f>
        <v>4.4529062499999998</v>
      </c>
      <c r="D11" s="15" t="s">
        <v>18</v>
      </c>
      <c r="E11" s="16">
        <v>936.21</v>
      </c>
      <c r="F11" s="16">
        <f>C11*E11</f>
        <v>4168.8553603125001</v>
      </c>
    </row>
    <row r="12" spans="1:6" ht="60" x14ac:dyDescent="0.25">
      <c r="A12" s="12">
        <v>4</v>
      </c>
      <c r="B12" s="13" t="s">
        <v>19</v>
      </c>
      <c r="C12" s="16">
        <f>'[1]CIVIL CALCULATION'!H20</f>
        <v>21.71125</v>
      </c>
      <c r="D12" s="18" t="s">
        <v>76</v>
      </c>
      <c r="E12" s="16">
        <v>361</v>
      </c>
      <c r="F12" s="16">
        <f>C12*E12</f>
        <v>7837.7612499999996</v>
      </c>
    </row>
    <row r="13" spans="1:6" ht="60" x14ac:dyDescent="0.25">
      <c r="A13" s="12">
        <v>5</v>
      </c>
      <c r="B13" s="17" t="s">
        <v>20</v>
      </c>
      <c r="C13" s="14">
        <f>'[1]CIVIL CALCULATION'!H30</f>
        <v>7.5190000000000001</v>
      </c>
      <c r="D13" s="18" t="s">
        <v>77</v>
      </c>
      <c r="E13" s="16">
        <v>5863.13</v>
      </c>
      <c r="F13" s="16">
        <f>C13*E13</f>
        <v>44084.874470000002</v>
      </c>
    </row>
    <row r="14" spans="1:6" ht="75" x14ac:dyDescent="0.25">
      <c r="A14" s="12">
        <v>6</v>
      </c>
      <c r="B14" s="13" t="s">
        <v>21</v>
      </c>
      <c r="C14" s="14">
        <f>'[1]CIVIL CALCULATION'!H35</f>
        <v>2.171125</v>
      </c>
      <c r="D14" s="15" t="s">
        <v>22</v>
      </c>
      <c r="E14" s="19">
        <v>4628.87</v>
      </c>
      <c r="F14" s="16">
        <f>C14*E14</f>
        <v>10049.85537875</v>
      </c>
    </row>
    <row r="15" spans="1:6" ht="165" x14ac:dyDescent="0.25">
      <c r="A15" s="12">
        <v>7</v>
      </c>
      <c r="B15" s="13" t="s">
        <v>23</v>
      </c>
      <c r="C15" s="16">
        <f>'[1]CIVIL CALCULATION'!H38</f>
        <v>4.5437500000000002</v>
      </c>
      <c r="D15" s="18" t="s">
        <v>76</v>
      </c>
      <c r="E15" s="16">
        <v>265.95</v>
      </c>
      <c r="F15" s="16">
        <f>C15*E15</f>
        <v>1208.4103124999999</v>
      </c>
    </row>
    <row r="16" spans="1:6" ht="60" x14ac:dyDescent="0.25">
      <c r="A16" s="12">
        <v>8</v>
      </c>
      <c r="B16" s="13" t="s">
        <v>24</v>
      </c>
      <c r="C16" s="16">
        <f>'[1]CIVIL CALCULATION'!H39</f>
        <v>33</v>
      </c>
      <c r="D16" s="18" t="s">
        <v>25</v>
      </c>
      <c r="E16" s="16">
        <v>728.47</v>
      </c>
      <c r="F16" s="16">
        <f t="shared" ref="F16:F79" si="0">C16*E16</f>
        <v>24039.510000000002</v>
      </c>
    </row>
    <row r="17" spans="1:6" ht="60" x14ac:dyDescent="0.25">
      <c r="A17" s="12">
        <v>9</v>
      </c>
      <c r="B17" s="13" t="s">
        <v>26</v>
      </c>
      <c r="C17" s="16">
        <f>'[1]CIVIL CALCULATION'!H41</f>
        <v>21.71</v>
      </c>
      <c r="D17" s="18" t="s">
        <v>25</v>
      </c>
      <c r="E17" s="16">
        <v>24</v>
      </c>
      <c r="F17" s="16">
        <f t="shared" si="0"/>
        <v>521.04</v>
      </c>
    </row>
    <row r="18" spans="1:6" ht="84" x14ac:dyDescent="0.25">
      <c r="A18" s="12">
        <v>10</v>
      </c>
      <c r="B18" s="17" t="s">
        <v>27</v>
      </c>
      <c r="C18" s="16">
        <f>'[1]CIVIL CALCULATION'!H46</f>
        <v>11.155000000000001</v>
      </c>
      <c r="D18" s="18" t="s">
        <v>76</v>
      </c>
      <c r="E18" s="16">
        <v>209</v>
      </c>
      <c r="F18" s="16">
        <f t="shared" si="0"/>
        <v>2331.3950000000004</v>
      </c>
    </row>
    <row r="19" spans="1:6" ht="96" x14ac:dyDescent="0.25">
      <c r="A19" s="12">
        <v>11</v>
      </c>
      <c r="B19" s="17" t="s">
        <v>28</v>
      </c>
      <c r="C19" s="16">
        <f>'[1]CIVIL CALCULATION'!H53</f>
        <v>26.057500000000005</v>
      </c>
      <c r="D19" s="18" t="s">
        <v>76</v>
      </c>
      <c r="E19" s="16">
        <v>355</v>
      </c>
      <c r="F19" s="16">
        <f t="shared" si="0"/>
        <v>9250.4125000000022</v>
      </c>
    </row>
    <row r="20" spans="1:6" ht="96" x14ac:dyDescent="0.25">
      <c r="A20" s="12">
        <v>12</v>
      </c>
      <c r="B20" s="17" t="s">
        <v>29</v>
      </c>
      <c r="C20" s="16">
        <f>'[1]CIVIL CALCULATION'!H55</f>
        <v>251</v>
      </c>
      <c r="D20" s="15" t="s">
        <v>30</v>
      </c>
      <c r="E20" s="16">
        <v>355</v>
      </c>
      <c r="F20" s="16">
        <f t="shared" si="0"/>
        <v>89105</v>
      </c>
    </row>
    <row r="21" spans="1:6" ht="120" x14ac:dyDescent="0.25">
      <c r="A21" s="12">
        <v>13</v>
      </c>
      <c r="B21" s="17" t="s">
        <v>31</v>
      </c>
      <c r="C21" s="14">
        <f>'[1]CIVIL CALCULATION'!H56</f>
        <v>0.71699999999999997</v>
      </c>
      <c r="D21" s="18" t="s">
        <v>78</v>
      </c>
      <c r="E21" s="19">
        <v>55194.51</v>
      </c>
      <c r="F21" s="16">
        <f t="shared" si="0"/>
        <v>39574.463669999997</v>
      </c>
    </row>
    <row r="22" spans="1:6" ht="84" x14ac:dyDescent="0.25">
      <c r="A22" s="12">
        <v>14</v>
      </c>
      <c r="B22" s="17" t="s">
        <v>32</v>
      </c>
      <c r="C22" s="16">
        <f>'[1]CIVIL CALCULATION'!H58</f>
        <v>4.2</v>
      </c>
      <c r="D22" s="18" t="s">
        <v>76</v>
      </c>
      <c r="E22" s="16">
        <v>3402</v>
      </c>
      <c r="F22" s="16">
        <f t="shared" si="0"/>
        <v>14288.400000000001</v>
      </c>
    </row>
    <row r="23" spans="1:6" ht="38.25" x14ac:dyDescent="0.25">
      <c r="A23" s="12">
        <v>15</v>
      </c>
      <c r="B23" s="20" t="s">
        <v>33</v>
      </c>
      <c r="C23" s="14">
        <f>'[1]CIVIL CALCULATION'!H63</f>
        <v>3.7762500000000001</v>
      </c>
      <c r="D23" s="15" t="s">
        <v>15</v>
      </c>
      <c r="E23" s="16">
        <v>5613.36</v>
      </c>
      <c r="F23" s="16">
        <f t="shared" si="0"/>
        <v>21197.450699999998</v>
      </c>
    </row>
    <row r="24" spans="1:6" ht="38.25" x14ac:dyDescent="0.25">
      <c r="A24" s="21">
        <v>16</v>
      </c>
      <c r="B24" s="22" t="s">
        <v>34</v>
      </c>
      <c r="C24" s="23">
        <f>'[1]CIVIL CALCULATION'!H66</f>
        <v>13.631250000000001</v>
      </c>
      <c r="D24" s="24" t="s">
        <v>15</v>
      </c>
      <c r="E24" s="23">
        <v>5836.36</v>
      </c>
      <c r="F24" s="16">
        <f t="shared" si="0"/>
        <v>79556.88225000001</v>
      </c>
    </row>
    <row r="25" spans="1:6" ht="24" x14ac:dyDescent="0.25">
      <c r="A25" s="25">
        <v>17</v>
      </c>
      <c r="B25" s="26" t="s">
        <v>79</v>
      </c>
      <c r="C25" s="27">
        <f>'[1]CIVIL CALCULATION'!H67</f>
        <v>13.7</v>
      </c>
      <c r="D25" s="28" t="s">
        <v>76</v>
      </c>
      <c r="E25" s="27">
        <v>21</v>
      </c>
      <c r="F25" s="16">
        <f t="shared" si="0"/>
        <v>287.7</v>
      </c>
    </row>
    <row r="26" spans="1:6" ht="72" x14ac:dyDescent="0.25">
      <c r="A26" s="29">
        <v>18</v>
      </c>
      <c r="B26" s="30" t="s">
        <v>35</v>
      </c>
      <c r="C26" s="31">
        <f>'[1]CIVIL CALCULATION'!H75</f>
        <v>141.71250000000001</v>
      </c>
      <c r="D26" s="32" t="s">
        <v>76</v>
      </c>
      <c r="E26" s="31">
        <v>148.53</v>
      </c>
      <c r="F26" s="16">
        <f t="shared" si="0"/>
        <v>21048.557625000001</v>
      </c>
    </row>
    <row r="27" spans="1:6" ht="72" x14ac:dyDescent="0.25">
      <c r="A27" s="12">
        <v>19</v>
      </c>
      <c r="B27" s="17" t="s">
        <v>36</v>
      </c>
      <c r="C27" s="16">
        <f>'[1]CIVIL CALCULATION'!H77</f>
        <v>13.70125</v>
      </c>
      <c r="D27" s="18" t="s">
        <v>76</v>
      </c>
      <c r="E27" s="16">
        <v>130.53</v>
      </c>
      <c r="F27" s="16">
        <f t="shared" si="0"/>
        <v>1788.4241625</v>
      </c>
    </row>
    <row r="28" spans="1:6" ht="24" x14ac:dyDescent="0.25">
      <c r="A28" s="33">
        <v>20</v>
      </c>
      <c r="B28" s="17" t="s">
        <v>37</v>
      </c>
      <c r="C28" s="16">
        <f>'[1]CIVIL CALCULATION'!H80</f>
        <v>11.512499999999999</v>
      </c>
      <c r="D28" s="18" t="s">
        <v>30</v>
      </c>
      <c r="E28" s="16">
        <v>34</v>
      </c>
      <c r="F28" s="16">
        <f t="shared" si="0"/>
        <v>391.42499999999995</v>
      </c>
    </row>
    <row r="29" spans="1:6" ht="72" x14ac:dyDescent="0.25">
      <c r="A29" s="12">
        <v>21</v>
      </c>
      <c r="B29" s="17" t="s">
        <v>38</v>
      </c>
      <c r="C29" s="16">
        <f>'[1]CIVIL CALCULATION'!H83</f>
        <v>9.9</v>
      </c>
      <c r="D29" s="18" t="s">
        <v>80</v>
      </c>
      <c r="E29" s="16">
        <v>497</v>
      </c>
      <c r="F29" s="16">
        <f t="shared" si="0"/>
        <v>4920.3</v>
      </c>
    </row>
    <row r="30" spans="1:6" ht="72" x14ac:dyDescent="0.25">
      <c r="A30" s="12">
        <v>22</v>
      </c>
      <c r="B30" s="17" t="s">
        <v>39</v>
      </c>
      <c r="C30" s="16">
        <f>'[1]CIVIL CALCULATION'!H85</f>
        <v>3.1500000000000004</v>
      </c>
      <c r="D30" s="18" t="s">
        <v>76</v>
      </c>
      <c r="E30" s="16">
        <v>2581</v>
      </c>
      <c r="F30" s="16">
        <f t="shared" si="0"/>
        <v>8130.1500000000005</v>
      </c>
    </row>
    <row r="31" spans="1:6" ht="48" x14ac:dyDescent="0.25">
      <c r="A31" s="12">
        <v>23</v>
      </c>
      <c r="B31" s="13" t="s">
        <v>81</v>
      </c>
      <c r="C31" s="16">
        <f>'[1]CIVIL CALCULATION'!H86</f>
        <v>5</v>
      </c>
      <c r="D31" s="18" t="s">
        <v>82</v>
      </c>
      <c r="E31" s="16">
        <v>84</v>
      </c>
      <c r="F31" s="16">
        <f t="shared" si="0"/>
        <v>420</v>
      </c>
    </row>
    <row r="32" spans="1:6" ht="36" x14ac:dyDescent="0.25">
      <c r="A32" s="12">
        <v>24</v>
      </c>
      <c r="B32" s="13" t="s">
        <v>83</v>
      </c>
      <c r="C32" s="16">
        <f>'[1]CIVIL CALCULATION'!H87</f>
        <v>15</v>
      </c>
      <c r="D32" s="18" t="s">
        <v>82</v>
      </c>
      <c r="E32" s="16">
        <v>66</v>
      </c>
      <c r="F32" s="16">
        <f t="shared" si="0"/>
        <v>990</v>
      </c>
    </row>
    <row r="33" spans="1:6" ht="48" x14ac:dyDescent="0.25">
      <c r="A33" s="12">
        <v>25</v>
      </c>
      <c r="B33" s="13" t="s">
        <v>84</v>
      </c>
      <c r="C33" s="16">
        <f>'[1]CIVIL CALCULATION'!H88</f>
        <v>10</v>
      </c>
      <c r="D33" s="18" t="s">
        <v>82</v>
      </c>
      <c r="E33" s="16">
        <v>87</v>
      </c>
      <c r="F33" s="16">
        <f t="shared" si="0"/>
        <v>870</v>
      </c>
    </row>
    <row r="34" spans="1:6" ht="48" x14ac:dyDescent="0.25">
      <c r="A34" s="12">
        <v>26</v>
      </c>
      <c r="B34" s="17" t="s">
        <v>41</v>
      </c>
      <c r="C34" s="16">
        <f>'[1]CIVIL CALCULATION'!H89</f>
        <v>2</v>
      </c>
      <c r="D34" s="18" t="s">
        <v>82</v>
      </c>
      <c r="E34" s="16">
        <v>159</v>
      </c>
      <c r="F34" s="16">
        <f t="shared" si="0"/>
        <v>318</v>
      </c>
    </row>
    <row r="35" spans="1:6" ht="105" x14ac:dyDescent="0.25">
      <c r="A35" s="12">
        <v>27</v>
      </c>
      <c r="B35" s="13" t="s">
        <v>42</v>
      </c>
      <c r="C35" s="16">
        <f>'[1]CIVIL CALCULATION'!H92</f>
        <v>8.526250000000001</v>
      </c>
      <c r="D35" s="18" t="s">
        <v>43</v>
      </c>
      <c r="E35" s="16">
        <v>471</v>
      </c>
      <c r="F35" s="16">
        <f t="shared" si="0"/>
        <v>4015.8637500000004</v>
      </c>
    </row>
    <row r="36" spans="1:6" ht="36" x14ac:dyDescent="0.25">
      <c r="A36" s="12">
        <v>28</v>
      </c>
      <c r="B36" s="17" t="s">
        <v>44</v>
      </c>
      <c r="C36" s="16">
        <f>'[1]CIVIL CALCULATION'!H93</f>
        <v>150.26</v>
      </c>
      <c r="D36" s="18" t="s">
        <v>76</v>
      </c>
      <c r="E36" s="16">
        <v>122</v>
      </c>
      <c r="F36" s="16">
        <f t="shared" si="0"/>
        <v>18331.719999999998</v>
      </c>
    </row>
    <row r="37" spans="1:6" ht="90" x14ac:dyDescent="0.25">
      <c r="A37" s="12">
        <v>29</v>
      </c>
      <c r="B37" s="13" t="s">
        <v>45</v>
      </c>
      <c r="C37" s="16">
        <f>'[1]CIVIL CALCULATION'!H94</f>
        <v>66.03</v>
      </c>
      <c r="D37" s="18" t="s">
        <v>46</v>
      </c>
      <c r="E37" s="16">
        <v>44.2</v>
      </c>
      <c r="F37" s="16">
        <f t="shared" si="0"/>
        <v>2918.5260000000003</v>
      </c>
    </row>
    <row r="38" spans="1:6" ht="45" x14ac:dyDescent="0.25">
      <c r="A38" s="12">
        <v>30</v>
      </c>
      <c r="B38" s="13" t="s">
        <v>47</v>
      </c>
      <c r="C38" s="16">
        <f>'[1]CIVIL CALCULATION'!H95</f>
        <v>66.06</v>
      </c>
      <c r="D38" s="18" t="s">
        <v>46</v>
      </c>
      <c r="E38" s="16">
        <v>49</v>
      </c>
      <c r="F38" s="16">
        <f t="shared" si="0"/>
        <v>3236.94</v>
      </c>
    </row>
    <row r="39" spans="1:6" ht="120" x14ac:dyDescent="0.25">
      <c r="A39" s="12">
        <v>31</v>
      </c>
      <c r="B39" s="13" t="s">
        <v>48</v>
      </c>
      <c r="C39" s="16">
        <f>'[1]CIVIL CALCULATION'!H96</f>
        <v>57.7</v>
      </c>
      <c r="D39" s="18" t="s">
        <v>46</v>
      </c>
      <c r="E39" s="16">
        <v>45.1</v>
      </c>
      <c r="F39" s="16">
        <f t="shared" si="0"/>
        <v>2602.2700000000004</v>
      </c>
    </row>
    <row r="40" spans="1:6" ht="120" x14ac:dyDescent="0.25">
      <c r="A40" s="12">
        <v>32</v>
      </c>
      <c r="B40" s="13" t="s">
        <v>49</v>
      </c>
      <c r="C40" s="16">
        <f>'[1]CIVIL CALCULATION'!H97</f>
        <v>57.7</v>
      </c>
      <c r="D40" s="18" t="s">
        <v>46</v>
      </c>
      <c r="E40" s="16">
        <v>67</v>
      </c>
      <c r="F40" s="16">
        <f t="shared" si="0"/>
        <v>3865.9</v>
      </c>
    </row>
    <row r="41" spans="1:6" ht="36" x14ac:dyDescent="0.25">
      <c r="A41" s="12">
        <v>33</v>
      </c>
      <c r="B41" s="17" t="s">
        <v>50</v>
      </c>
      <c r="C41" s="16">
        <f>'[1]CIVIL CALCULATION'!H98</f>
        <v>6.35</v>
      </c>
      <c r="D41" s="18" t="s">
        <v>76</v>
      </c>
      <c r="E41" s="16">
        <v>38</v>
      </c>
      <c r="F41" s="16">
        <f t="shared" si="0"/>
        <v>241.29999999999998</v>
      </c>
    </row>
    <row r="42" spans="1:6" ht="108" x14ac:dyDescent="0.25">
      <c r="A42" s="12">
        <v>34</v>
      </c>
      <c r="B42" s="17" t="s">
        <v>51</v>
      </c>
      <c r="C42" s="16">
        <f>'[1]CIVIL CALCULATION'!H99</f>
        <v>6.35</v>
      </c>
      <c r="D42" s="18" t="s">
        <v>76</v>
      </c>
      <c r="E42" s="16">
        <v>81</v>
      </c>
      <c r="F42" s="16">
        <f t="shared" si="0"/>
        <v>514.35</v>
      </c>
    </row>
    <row r="43" spans="1:6" ht="60" x14ac:dyDescent="0.25">
      <c r="A43" s="12">
        <v>35</v>
      </c>
      <c r="B43" s="17" t="s">
        <v>52</v>
      </c>
      <c r="C43" s="14">
        <f>'[1]CIVIL CALCULATION'!H100</f>
        <v>0.14399999999999999</v>
      </c>
      <c r="D43" s="18" t="s">
        <v>85</v>
      </c>
      <c r="E43" s="16">
        <v>9888</v>
      </c>
      <c r="F43" s="16">
        <f t="shared" si="0"/>
        <v>1423.8719999999998</v>
      </c>
    </row>
    <row r="44" spans="1:6" ht="36" x14ac:dyDescent="0.25">
      <c r="A44" s="12">
        <v>36</v>
      </c>
      <c r="B44" s="13" t="s">
        <v>86</v>
      </c>
      <c r="C44" s="16">
        <f>'[1]CIVIL CALCULATION'!H101</f>
        <v>5.64</v>
      </c>
      <c r="D44" s="18" t="s">
        <v>76</v>
      </c>
      <c r="E44" s="16">
        <v>29</v>
      </c>
      <c r="F44" s="16">
        <f t="shared" si="0"/>
        <v>163.56</v>
      </c>
    </row>
    <row r="45" spans="1:6" ht="72" x14ac:dyDescent="0.25">
      <c r="A45" s="12">
        <v>37</v>
      </c>
      <c r="B45" s="13" t="s">
        <v>87</v>
      </c>
      <c r="C45" s="16">
        <f>'[1]CIVIL CALCULATION'!H102</f>
        <v>5.64</v>
      </c>
      <c r="D45" s="18" t="s">
        <v>76</v>
      </c>
      <c r="E45" s="16">
        <v>79</v>
      </c>
      <c r="F45" s="16">
        <f t="shared" si="0"/>
        <v>445.56</v>
      </c>
    </row>
    <row r="46" spans="1:6" ht="228" x14ac:dyDescent="0.25">
      <c r="A46" s="12">
        <v>38</v>
      </c>
      <c r="B46" s="17" t="s">
        <v>53</v>
      </c>
      <c r="C46" s="16">
        <f>'[1]CIVIL CALCULATION'!H103</f>
        <v>13.7</v>
      </c>
      <c r="D46" s="18" t="s">
        <v>76</v>
      </c>
      <c r="E46" s="16">
        <v>1704</v>
      </c>
      <c r="F46" s="16">
        <f t="shared" si="0"/>
        <v>23344.799999999999</v>
      </c>
    </row>
    <row r="47" spans="1:6" ht="120" x14ac:dyDescent="0.25">
      <c r="A47" s="12">
        <v>39</v>
      </c>
      <c r="B47" s="17" t="s">
        <v>54</v>
      </c>
      <c r="C47" s="16">
        <f>'[1]CIVIL CALCULATION'!H104</f>
        <v>60.05</v>
      </c>
      <c r="D47" s="18" t="s">
        <v>76</v>
      </c>
      <c r="E47" s="16">
        <v>1047</v>
      </c>
      <c r="F47" s="16">
        <f t="shared" si="0"/>
        <v>62872.35</v>
      </c>
    </row>
    <row r="48" spans="1:6" ht="144" x14ac:dyDescent="0.25">
      <c r="A48" s="12">
        <v>40</v>
      </c>
      <c r="B48" s="17" t="s">
        <v>55</v>
      </c>
      <c r="C48" s="16">
        <f>'[1]CIVIL CALCULATION'!H105</f>
        <v>6.5</v>
      </c>
      <c r="D48" s="18" t="s">
        <v>88</v>
      </c>
      <c r="E48" s="16">
        <v>183</v>
      </c>
      <c r="F48" s="16">
        <f t="shared" si="0"/>
        <v>1189.5</v>
      </c>
    </row>
    <row r="49" spans="1:6" x14ac:dyDescent="0.25">
      <c r="A49" s="12">
        <v>41</v>
      </c>
      <c r="B49" s="34" t="s">
        <v>89</v>
      </c>
      <c r="C49" s="16">
        <f>'[1]CIVIL CALCULATION'!H106</f>
        <v>7.2</v>
      </c>
      <c r="D49" s="18" t="s">
        <v>88</v>
      </c>
      <c r="E49" s="16">
        <v>658</v>
      </c>
      <c r="F49" s="16">
        <f t="shared" si="0"/>
        <v>4737.6000000000004</v>
      </c>
    </row>
    <row r="50" spans="1:6" x14ac:dyDescent="0.25">
      <c r="A50" s="12">
        <v>42</v>
      </c>
      <c r="B50" s="34" t="s">
        <v>90</v>
      </c>
      <c r="C50" s="16">
        <f>'[1]CIVIL CALCULATION'!H107</f>
        <v>6.48</v>
      </c>
      <c r="D50" s="18" t="s">
        <v>88</v>
      </c>
      <c r="E50" s="16">
        <v>263</v>
      </c>
      <c r="F50" s="16">
        <f t="shared" si="0"/>
        <v>1704.24</v>
      </c>
    </row>
    <row r="51" spans="1:6" ht="48" x14ac:dyDescent="0.25">
      <c r="A51" s="12">
        <v>43</v>
      </c>
      <c r="B51" s="17" t="s">
        <v>56</v>
      </c>
      <c r="C51" s="16">
        <f>'[1]CIVIL CALCULATION'!H108</f>
        <v>1.08</v>
      </c>
      <c r="D51" s="18" t="s">
        <v>91</v>
      </c>
      <c r="E51" s="16">
        <v>585</v>
      </c>
      <c r="F51" s="16">
        <f t="shared" si="0"/>
        <v>631.80000000000007</v>
      </c>
    </row>
    <row r="52" spans="1:6" ht="48" x14ac:dyDescent="0.25">
      <c r="A52" s="12">
        <v>44</v>
      </c>
      <c r="B52" s="13" t="s">
        <v>92</v>
      </c>
      <c r="C52" s="16">
        <f>'[1]CIVIL CALCULATION'!H109</f>
        <v>450</v>
      </c>
      <c r="D52" s="18" t="s">
        <v>82</v>
      </c>
      <c r="E52" s="16">
        <v>12</v>
      </c>
      <c r="F52" s="16">
        <f t="shared" si="0"/>
        <v>5400</v>
      </c>
    </row>
    <row r="53" spans="1:6" ht="72" x14ac:dyDescent="0.25">
      <c r="A53" s="12">
        <f>A52+1</f>
        <v>45</v>
      </c>
      <c r="B53" s="17" t="s">
        <v>57</v>
      </c>
      <c r="C53" s="35">
        <f>'[1]CIVIL CALCULATION'!H110</f>
        <v>10</v>
      </c>
      <c r="D53" s="36" t="s">
        <v>93</v>
      </c>
      <c r="E53" s="35">
        <v>162</v>
      </c>
      <c r="F53" s="16">
        <f t="shared" si="0"/>
        <v>1620</v>
      </c>
    </row>
    <row r="54" spans="1:6" ht="36" x14ac:dyDescent="0.25">
      <c r="A54" s="12">
        <v>46</v>
      </c>
      <c r="B54" s="13" t="s">
        <v>94</v>
      </c>
      <c r="C54" s="35">
        <f>'[1]CIVIL CALCULATION'!H111</f>
        <v>3</v>
      </c>
      <c r="D54" s="36" t="s">
        <v>93</v>
      </c>
      <c r="E54" s="35">
        <v>187</v>
      </c>
      <c r="F54" s="16">
        <f t="shared" si="0"/>
        <v>561</v>
      </c>
    </row>
    <row r="55" spans="1:6" ht="36" x14ac:dyDescent="0.25">
      <c r="A55" s="12">
        <v>47</v>
      </c>
      <c r="B55" s="13" t="s">
        <v>95</v>
      </c>
      <c r="C55" s="35">
        <f>'[1]CIVIL CALCULATION'!H112</f>
        <v>3</v>
      </c>
      <c r="D55" s="36" t="s">
        <v>93</v>
      </c>
      <c r="E55" s="35">
        <v>127</v>
      </c>
      <c r="F55" s="16">
        <f t="shared" si="0"/>
        <v>381</v>
      </c>
    </row>
    <row r="56" spans="1:6" x14ac:dyDescent="0.25">
      <c r="A56" s="37"/>
      <c r="B56" s="38" t="s">
        <v>58</v>
      </c>
      <c r="C56" s="39"/>
      <c r="D56" s="40"/>
      <c r="E56" s="39"/>
      <c r="F56" s="16">
        <f t="shared" si="0"/>
        <v>0</v>
      </c>
    </row>
    <row r="57" spans="1:6" ht="48" x14ac:dyDescent="0.25">
      <c r="A57" s="12">
        <v>48</v>
      </c>
      <c r="B57" s="13" t="s">
        <v>96</v>
      </c>
      <c r="C57" s="16">
        <f>'[1]CIVIL CALCULATION'!H114</f>
        <v>5</v>
      </c>
      <c r="D57" s="36" t="s">
        <v>93</v>
      </c>
      <c r="E57" s="35">
        <v>3104</v>
      </c>
      <c r="F57" s="16">
        <f t="shared" si="0"/>
        <v>15520</v>
      </c>
    </row>
    <row r="58" spans="1:6" ht="48" x14ac:dyDescent="0.25">
      <c r="A58" s="12">
        <f>A57+1</f>
        <v>49</v>
      </c>
      <c r="B58" s="13" t="s">
        <v>97</v>
      </c>
      <c r="C58" s="16">
        <f>'[1]CIVIL CALCULATION'!H115</f>
        <v>2</v>
      </c>
      <c r="D58" s="36" t="s">
        <v>93</v>
      </c>
      <c r="E58" s="35">
        <v>380</v>
      </c>
      <c r="F58" s="16">
        <f t="shared" si="0"/>
        <v>760</v>
      </c>
    </row>
    <row r="59" spans="1:6" ht="60" x14ac:dyDescent="0.25">
      <c r="A59" s="12">
        <f t="shared" ref="A59:A102" si="1">A58+1</f>
        <v>50</v>
      </c>
      <c r="B59" s="13" t="s">
        <v>98</v>
      </c>
      <c r="C59" s="16">
        <f>'[1]CIVIL CALCULATION'!H116</f>
        <v>2</v>
      </c>
      <c r="D59" s="36" t="s">
        <v>93</v>
      </c>
      <c r="E59" s="35">
        <v>945</v>
      </c>
      <c r="F59" s="16">
        <f t="shared" si="0"/>
        <v>1890</v>
      </c>
    </row>
    <row r="60" spans="1:6" ht="60" x14ac:dyDescent="0.25">
      <c r="A60" s="12">
        <f t="shared" si="1"/>
        <v>51</v>
      </c>
      <c r="B60" s="13" t="s">
        <v>59</v>
      </c>
      <c r="C60" s="16">
        <f>'[1]CIVIL CALCULATION'!H117</f>
        <v>2</v>
      </c>
      <c r="D60" s="36" t="s">
        <v>60</v>
      </c>
      <c r="E60" s="35">
        <v>881</v>
      </c>
      <c r="F60" s="16">
        <f t="shared" si="0"/>
        <v>1762</v>
      </c>
    </row>
    <row r="61" spans="1:6" ht="48" x14ac:dyDescent="0.25">
      <c r="A61" s="12">
        <f t="shared" si="1"/>
        <v>52</v>
      </c>
      <c r="B61" s="17" t="s">
        <v>61</v>
      </c>
      <c r="C61" s="16">
        <f>'[1]CIVIL CALCULATION'!H118</f>
        <v>2</v>
      </c>
      <c r="D61" s="36" t="s">
        <v>99</v>
      </c>
      <c r="E61" s="16">
        <v>1015</v>
      </c>
      <c r="F61" s="16">
        <f t="shared" si="0"/>
        <v>2030</v>
      </c>
    </row>
    <row r="62" spans="1:6" ht="48" x14ac:dyDescent="0.25">
      <c r="A62" s="12">
        <f t="shared" si="1"/>
        <v>53</v>
      </c>
      <c r="B62" s="17" t="s">
        <v>62</v>
      </c>
      <c r="C62" s="16">
        <f>'[1]CIVIL CALCULATION'!H119</f>
        <v>2</v>
      </c>
      <c r="D62" s="18" t="s">
        <v>82</v>
      </c>
      <c r="E62" s="16">
        <v>155</v>
      </c>
      <c r="F62" s="16">
        <f t="shared" si="0"/>
        <v>310</v>
      </c>
    </row>
    <row r="63" spans="1:6" ht="24" x14ac:dyDescent="0.25">
      <c r="A63" s="12">
        <f t="shared" si="1"/>
        <v>54</v>
      </c>
      <c r="B63" s="17" t="s">
        <v>63</v>
      </c>
      <c r="C63" s="16">
        <f>'[1]CIVIL CALCULATION'!H120</f>
        <v>2</v>
      </c>
      <c r="D63" s="36" t="s">
        <v>93</v>
      </c>
      <c r="E63" s="35">
        <v>414</v>
      </c>
      <c r="F63" s="16">
        <f t="shared" si="0"/>
        <v>828</v>
      </c>
    </row>
    <row r="64" spans="1:6" ht="84" x14ac:dyDescent="0.25">
      <c r="A64" s="12">
        <f t="shared" si="1"/>
        <v>55</v>
      </c>
      <c r="B64" s="17" t="s">
        <v>100</v>
      </c>
      <c r="C64" s="16">
        <f>'[1]CIVIL CALCULATION'!H121</f>
        <v>2</v>
      </c>
      <c r="D64" s="18" t="s">
        <v>82</v>
      </c>
      <c r="E64" s="16">
        <v>2208</v>
      </c>
      <c r="F64" s="16">
        <f t="shared" si="0"/>
        <v>4416</v>
      </c>
    </row>
    <row r="65" spans="1:6" ht="24" x14ac:dyDescent="0.25">
      <c r="A65" s="12">
        <f t="shared" si="1"/>
        <v>56</v>
      </c>
      <c r="B65" s="17" t="s">
        <v>64</v>
      </c>
      <c r="C65" s="16">
        <f>'[1]CIVIL CALCULATION'!H122</f>
        <v>2</v>
      </c>
      <c r="D65" s="18" t="s">
        <v>40</v>
      </c>
      <c r="E65" s="16">
        <v>1497</v>
      </c>
      <c r="F65" s="16">
        <f t="shared" si="0"/>
        <v>2994</v>
      </c>
    </row>
    <row r="66" spans="1:6" ht="48" x14ac:dyDescent="0.25">
      <c r="A66" s="12">
        <f t="shared" si="1"/>
        <v>57</v>
      </c>
      <c r="B66" s="13" t="s">
        <v>101</v>
      </c>
      <c r="C66" s="16">
        <f>'[1]CIVIL CALCULATION'!H123</f>
        <v>5</v>
      </c>
      <c r="D66" s="36" t="s">
        <v>93</v>
      </c>
      <c r="E66" s="16">
        <v>107</v>
      </c>
      <c r="F66" s="16">
        <f t="shared" si="0"/>
        <v>535</v>
      </c>
    </row>
    <row r="67" spans="1:6" ht="48" x14ac:dyDescent="0.25">
      <c r="A67" s="12">
        <f t="shared" si="1"/>
        <v>58</v>
      </c>
      <c r="B67" s="13" t="s">
        <v>102</v>
      </c>
      <c r="C67" s="16">
        <f>'[1]CIVIL CALCULATION'!H124</f>
        <v>2</v>
      </c>
      <c r="D67" s="36" t="s">
        <v>93</v>
      </c>
      <c r="E67" s="35">
        <v>91</v>
      </c>
      <c r="F67" s="16">
        <f t="shared" si="0"/>
        <v>182</v>
      </c>
    </row>
    <row r="68" spans="1:6" ht="36" x14ac:dyDescent="0.25">
      <c r="A68" s="12">
        <f t="shared" si="1"/>
        <v>59</v>
      </c>
      <c r="B68" s="13" t="s">
        <v>103</v>
      </c>
      <c r="C68" s="35">
        <f>'[1]CIVIL CALCULATION'!H125</f>
        <v>2</v>
      </c>
      <c r="D68" s="36" t="s">
        <v>93</v>
      </c>
      <c r="E68" s="16">
        <v>1251</v>
      </c>
      <c r="F68" s="16">
        <f t="shared" si="0"/>
        <v>2502</v>
      </c>
    </row>
    <row r="69" spans="1:6" ht="36" x14ac:dyDescent="0.25">
      <c r="A69" s="12">
        <f t="shared" si="1"/>
        <v>60</v>
      </c>
      <c r="B69" s="13" t="s">
        <v>104</v>
      </c>
      <c r="C69" s="35">
        <f>'[1]CIVIL CALCULATION'!H126</f>
        <v>5</v>
      </c>
      <c r="D69" s="36" t="s">
        <v>93</v>
      </c>
      <c r="E69" s="16">
        <v>539</v>
      </c>
      <c r="F69" s="16">
        <f t="shared" si="0"/>
        <v>2695</v>
      </c>
    </row>
    <row r="70" spans="1:6" ht="48" x14ac:dyDescent="0.25">
      <c r="A70" s="12">
        <f t="shared" si="1"/>
        <v>61</v>
      </c>
      <c r="B70" s="17" t="s">
        <v>65</v>
      </c>
      <c r="C70" s="16">
        <f>'[1]CIVIL CALCULATION'!H127</f>
        <v>3</v>
      </c>
      <c r="D70" s="36" t="s">
        <v>93</v>
      </c>
      <c r="E70" s="16">
        <v>493</v>
      </c>
      <c r="F70" s="16">
        <f t="shared" si="0"/>
        <v>1479</v>
      </c>
    </row>
    <row r="71" spans="1:6" ht="36" x14ac:dyDescent="0.25">
      <c r="A71" s="12">
        <f t="shared" si="1"/>
        <v>62</v>
      </c>
      <c r="B71" s="34" t="s">
        <v>105</v>
      </c>
      <c r="C71" s="16">
        <f>'[1]CIVIL CALCULATION'!H128</f>
        <v>3</v>
      </c>
      <c r="D71" s="18" t="s">
        <v>82</v>
      </c>
      <c r="E71" s="16">
        <v>815</v>
      </c>
      <c r="F71" s="16">
        <f t="shared" si="0"/>
        <v>2445</v>
      </c>
    </row>
    <row r="72" spans="1:6" ht="48" x14ac:dyDescent="0.25">
      <c r="A72" s="12">
        <f t="shared" si="1"/>
        <v>63</v>
      </c>
      <c r="B72" s="17" t="s">
        <v>66</v>
      </c>
      <c r="C72" s="16">
        <f>'[1]CIVIL CALCULATION'!H129</f>
        <v>2</v>
      </c>
      <c r="D72" s="18" t="s">
        <v>82</v>
      </c>
      <c r="E72" s="16">
        <v>555</v>
      </c>
      <c r="F72" s="16">
        <f t="shared" si="0"/>
        <v>1110</v>
      </c>
    </row>
    <row r="73" spans="1:6" ht="156" x14ac:dyDescent="0.25">
      <c r="A73" s="12">
        <f t="shared" si="1"/>
        <v>64</v>
      </c>
      <c r="B73" s="17" t="s">
        <v>67</v>
      </c>
      <c r="C73" s="35">
        <f>'[1]CIVIL CALCULATION'!H130</f>
        <v>15</v>
      </c>
      <c r="D73" s="36" t="s">
        <v>106</v>
      </c>
      <c r="E73" s="35">
        <v>177</v>
      </c>
      <c r="F73" s="16">
        <f t="shared" si="0"/>
        <v>2655</v>
      </c>
    </row>
    <row r="74" spans="1:6" ht="24" x14ac:dyDescent="0.25">
      <c r="A74" s="12">
        <f t="shared" si="1"/>
        <v>65</v>
      </c>
      <c r="B74" s="13" t="s">
        <v>107</v>
      </c>
      <c r="C74" s="35">
        <f>'[1]CIVIL CALCULATION'!H131</f>
        <v>10</v>
      </c>
      <c r="D74" s="36" t="s">
        <v>106</v>
      </c>
      <c r="E74" s="35">
        <v>101</v>
      </c>
      <c r="F74" s="16">
        <f t="shared" si="0"/>
        <v>1010</v>
      </c>
    </row>
    <row r="75" spans="1:6" ht="24" x14ac:dyDescent="0.25">
      <c r="A75" s="12">
        <f t="shared" si="1"/>
        <v>66</v>
      </c>
      <c r="B75" s="13" t="s">
        <v>108</v>
      </c>
      <c r="C75" s="35">
        <f>'[1]CIVIL CALCULATION'!H132</f>
        <v>10</v>
      </c>
      <c r="D75" s="36" t="s">
        <v>106</v>
      </c>
      <c r="E75" s="35">
        <v>137</v>
      </c>
      <c r="F75" s="16">
        <f t="shared" si="0"/>
        <v>1370</v>
      </c>
    </row>
    <row r="76" spans="1:6" ht="38.25" x14ac:dyDescent="0.25">
      <c r="A76" s="12">
        <f t="shared" si="1"/>
        <v>67</v>
      </c>
      <c r="B76" s="13" t="s">
        <v>109</v>
      </c>
      <c r="C76" s="41">
        <f>'[1]CIVIL CALCULATION'!H133</f>
        <v>2</v>
      </c>
      <c r="D76" s="18" t="s">
        <v>82</v>
      </c>
      <c r="E76" s="16">
        <v>778</v>
      </c>
      <c r="F76" s="16">
        <f t="shared" si="0"/>
        <v>1556</v>
      </c>
    </row>
    <row r="77" spans="1:6" ht="48" x14ac:dyDescent="0.25">
      <c r="A77" s="12">
        <f t="shared" si="1"/>
        <v>68</v>
      </c>
      <c r="B77" s="13" t="s">
        <v>110</v>
      </c>
      <c r="C77" s="16">
        <f>'[1]CIVIL CALCULATION'!H134</f>
        <v>2</v>
      </c>
      <c r="D77" s="36" t="s">
        <v>93</v>
      </c>
      <c r="E77" s="35">
        <v>5128</v>
      </c>
      <c r="F77" s="16">
        <f t="shared" si="0"/>
        <v>10256</v>
      </c>
    </row>
    <row r="78" spans="1:6" ht="48" x14ac:dyDescent="0.25">
      <c r="A78" s="12">
        <f t="shared" si="1"/>
        <v>69</v>
      </c>
      <c r="B78" s="13" t="s">
        <v>111</v>
      </c>
      <c r="C78" s="16">
        <f>'[1]CIVIL CALCULATION'!H135</f>
        <v>2</v>
      </c>
      <c r="D78" s="36" t="s">
        <v>93</v>
      </c>
      <c r="E78" s="35">
        <v>96</v>
      </c>
      <c r="F78" s="16">
        <f t="shared" si="0"/>
        <v>192</v>
      </c>
    </row>
    <row r="79" spans="1:6" ht="24" x14ac:dyDescent="0.25">
      <c r="A79" s="12">
        <f t="shared" si="1"/>
        <v>70</v>
      </c>
      <c r="B79" s="13" t="s">
        <v>112</v>
      </c>
      <c r="C79" s="16">
        <f>'[1]CIVIL CALCULATION'!H136</f>
        <v>4</v>
      </c>
      <c r="D79" s="18" t="s">
        <v>82</v>
      </c>
      <c r="E79" s="16">
        <v>19</v>
      </c>
      <c r="F79" s="16">
        <f t="shared" si="0"/>
        <v>76</v>
      </c>
    </row>
    <row r="80" spans="1:6" ht="36" x14ac:dyDescent="0.25">
      <c r="A80" s="12">
        <f t="shared" si="1"/>
        <v>71</v>
      </c>
      <c r="B80" s="13" t="s">
        <v>113</v>
      </c>
      <c r="C80" s="16">
        <f>'[1]CIVIL CALCULATION'!H137</f>
        <v>30</v>
      </c>
      <c r="D80" s="36" t="s">
        <v>106</v>
      </c>
      <c r="E80" s="35">
        <v>292</v>
      </c>
      <c r="F80" s="16">
        <f t="shared" ref="F80:F102" si="2">C80*E80</f>
        <v>8760</v>
      </c>
    </row>
    <row r="81" spans="1:6" ht="25.5" x14ac:dyDescent="0.25">
      <c r="A81" s="12">
        <f t="shared" si="1"/>
        <v>72</v>
      </c>
      <c r="B81" s="13" t="s">
        <v>114</v>
      </c>
      <c r="C81" s="16">
        <f>'[1]CIVIL CALCULATION'!H138</f>
        <v>8</v>
      </c>
      <c r="D81" s="18" t="s">
        <v>82</v>
      </c>
      <c r="E81" s="16">
        <v>85</v>
      </c>
      <c r="F81" s="16">
        <f t="shared" si="2"/>
        <v>680</v>
      </c>
    </row>
    <row r="82" spans="1:6" x14ac:dyDescent="0.25">
      <c r="A82" s="12">
        <f t="shared" si="1"/>
        <v>73</v>
      </c>
      <c r="B82" s="18" t="s">
        <v>115</v>
      </c>
      <c r="C82" s="16">
        <f>'[1]CIVIL CALCULATION'!H139</f>
        <v>12</v>
      </c>
      <c r="D82" s="18" t="s">
        <v>82</v>
      </c>
      <c r="E82" s="16">
        <v>85</v>
      </c>
      <c r="F82" s="16">
        <f t="shared" si="2"/>
        <v>1020</v>
      </c>
    </row>
    <row r="83" spans="1:6" x14ac:dyDescent="0.25">
      <c r="A83" s="12">
        <f t="shared" si="1"/>
        <v>74</v>
      </c>
      <c r="B83" s="18" t="s">
        <v>116</v>
      </c>
      <c r="C83" s="16">
        <f>'[1]CIVIL CALCULATION'!H140</f>
        <v>10</v>
      </c>
      <c r="D83" s="18" t="s">
        <v>82</v>
      </c>
      <c r="E83" s="16">
        <v>195</v>
      </c>
      <c r="F83" s="16">
        <f t="shared" si="2"/>
        <v>1950</v>
      </c>
    </row>
    <row r="84" spans="1:6" x14ac:dyDescent="0.25">
      <c r="A84" s="12">
        <f t="shared" si="1"/>
        <v>75</v>
      </c>
      <c r="B84" s="18" t="s">
        <v>117</v>
      </c>
      <c r="C84" s="16">
        <f>'[1]CIVIL CALCULATION'!H141</f>
        <v>10</v>
      </c>
      <c r="D84" s="18" t="s">
        <v>82</v>
      </c>
      <c r="E84" s="16">
        <v>89</v>
      </c>
      <c r="F84" s="16">
        <f t="shared" si="2"/>
        <v>890</v>
      </c>
    </row>
    <row r="85" spans="1:6" x14ac:dyDescent="0.25">
      <c r="A85" s="12">
        <f t="shared" si="1"/>
        <v>76</v>
      </c>
      <c r="B85" s="18" t="s">
        <v>118</v>
      </c>
      <c r="C85" s="16">
        <f>'[1]CIVIL CALCULATION'!H142</f>
        <v>7</v>
      </c>
      <c r="D85" s="18" t="s">
        <v>82</v>
      </c>
      <c r="E85" s="16">
        <v>147</v>
      </c>
      <c r="F85" s="16">
        <f t="shared" si="2"/>
        <v>1029</v>
      </c>
    </row>
    <row r="86" spans="1:6" x14ac:dyDescent="0.25">
      <c r="A86" s="12">
        <f t="shared" si="1"/>
        <v>77</v>
      </c>
      <c r="B86" s="18" t="s">
        <v>119</v>
      </c>
      <c r="C86" s="16">
        <f>'[1]CIVIL CALCULATION'!H143</f>
        <v>30</v>
      </c>
      <c r="D86" s="18" t="s">
        <v>82</v>
      </c>
      <c r="E86" s="16">
        <v>21</v>
      </c>
      <c r="F86" s="16">
        <f t="shared" si="2"/>
        <v>630</v>
      </c>
    </row>
    <row r="87" spans="1:6" x14ac:dyDescent="0.25">
      <c r="A87" s="12">
        <f t="shared" si="1"/>
        <v>78</v>
      </c>
      <c r="B87" s="18" t="s">
        <v>120</v>
      </c>
      <c r="C87" s="16">
        <f>'[1]CIVIL CALCULATION'!H144</f>
        <v>4</v>
      </c>
      <c r="D87" s="18" t="s">
        <v>82</v>
      </c>
      <c r="E87" s="16">
        <v>142</v>
      </c>
      <c r="F87" s="16">
        <f t="shared" si="2"/>
        <v>568</v>
      </c>
    </row>
    <row r="88" spans="1:6" x14ac:dyDescent="0.25">
      <c r="A88" s="12">
        <f t="shared" si="1"/>
        <v>79</v>
      </c>
      <c r="B88" s="18" t="s">
        <v>121</v>
      </c>
      <c r="C88" s="16">
        <f>'[1]CIVIL CALCULATION'!H145</f>
        <v>7</v>
      </c>
      <c r="D88" s="18" t="s">
        <v>82</v>
      </c>
      <c r="E88" s="16">
        <v>144</v>
      </c>
      <c r="F88" s="16">
        <f t="shared" si="2"/>
        <v>1008</v>
      </c>
    </row>
    <row r="89" spans="1:6" x14ac:dyDescent="0.25">
      <c r="A89" s="12">
        <f t="shared" si="1"/>
        <v>80</v>
      </c>
      <c r="B89" s="18" t="s">
        <v>122</v>
      </c>
      <c r="C89" s="16">
        <f>'[1]CIVIL CALCULATION'!H146</f>
        <v>15</v>
      </c>
      <c r="D89" s="18" t="s">
        <v>82</v>
      </c>
      <c r="E89" s="16">
        <v>17</v>
      </c>
      <c r="F89" s="16">
        <f t="shared" si="2"/>
        <v>255</v>
      </c>
    </row>
    <row r="90" spans="1:6" x14ac:dyDescent="0.25">
      <c r="A90" s="12">
        <f t="shared" si="1"/>
        <v>81</v>
      </c>
      <c r="B90" s="18" t="s">
        <v>123</v>
      </c>
      <c r="C90" s="16">
        <f>'[1]CIVIL CALCULATION'!H147</f>
        <v>1</v>
      </c>
      <c r="D90" s="42" t="s">
        <v>124</v>
      </c>
      <c r="E90" s="16">
        <v>187</v>
      </c>
      <c r="F90" s="16">
        <f t="shared" si="2"/>
        <v>187</v>
      </c>
    </row>
    <row r="91" spans="1:6" x14ac:dyDescent="0.25">
      <c r="A91" s="12">
        <f t="shared" si="1"/>
        <v>82</v>
      </c>
      <c r="B91" s="18" t="s">
        <v>125</v>
      </c>
      <c r="C91" s="16">
        <f>'[1]CIVIL CALCULATION'!H148</f>
        <v>1</v>
      </c>
      <c r="D91" s="42" t="s">
        <v>126</v>
      </c>
      <c r="E91" s="16">
        <v>103</v>
      </c>
      <c r="F91" s="16">
        <f t="shared" si="2"/>
        <v>103</v>
      </c>
    </row>
    <row r="92" spans="1:6" ht="60" x14ac:dyDescent="0.25">
      <c r="A92" s="12">
        <f t="shared" si="1"/>
        <v>83</v>
      </c>
      <c r="B92" s="13" t="s">
        <v>127</v>
      </c>
      <c r="C92" s="16">
        <f>'[1]CIVIL CALCULATION'!H149</f>
        <v>20</v>
      </c>
      <c r="D92" s="18" t="s">
        <v>80</v>
      </c>
      <c r="E92" s="16">
        <v>84</v>
      </c>
      <c r="F92" s="16">
        <f t="shared" si="2"/>
        <v>1680</v>
      </c>
    </row>
    <row r="93" spans="1:6" ht="96" x14ac:dyDescent="0.25">
      <c r="A93" s="12">
        <f t="shared" si="1"/>
        <v>84</v>
      </c>
      <c r="B93" s="17" t="s">
        <v>68</v>
      </c>
      <c r="C93" s="16">
        <f>'[1]CIVIL CALCULATION'!H150</f>
        <v>20</v>
      </c>
      <c r="D93" s="18" t="s">
        <v>80</v>
      </c>
      <c r="E93" s="16">
        <v>188</v>
      </c>
      <c r="F93" s="16">
        <f t="shared" si="2"/>
        <v>3760</v>
      </c>
    </row>
    <row r="94" spans="1:6" x14ac:dyDescent="0.25">
      <c r="A94" s="12">
        <f t="shared" si="1"/>
        <v>85</v>
      </c>
      <c r="B94" s="18" t="s">
        <v>128</v>
      </c>
      <c r="C94" s="16">
        <f>'[1]CIVIL CALCULATION'!H151</f>
        <v>6</v>
      </c>
      <c r="D94" s="18" t="s">
        <v>80</v>
      </c>
      <c r="E94" s="16">
        <v>84</v>
      </c>
      <c r="F94" s="16">
        <f t="shared" si="2"/>
        <v>504</v>
      </c>
    </row>
    <row r="95" spans="1:6" x14ac:dyDescent="0.25">
      <c r="A95" s="12">
        <f t="shared" si="1"/>
        <v>86</v>
      </c>
      <c r="B95" s="18" t="s">
        <v>129</v>
      </c>
      <c r="C95" s="16">
        <f>'[1]CIVIL CALCULATION'!J152</f>
        <v>78</v>
      </c>
      <c r="D95" s="18" t="s">
        <v>80</v>
      </c>
      <c r="E95" s="16">
        <v>78</v>
      </c>
      <c r="F95" s="16">
        <f t="shared" si="2"/>
        <v>6084</v>
      </c>
    </row>
    <row r="96" spans="1:6" ht="192" x14ac:dyDescent="0.25">
      <c r="A96" s="12">
        <f t="shared" si="1"/>
        <v>87</v>
      </c>
      <c r="B96" s="17" t="s">
        <v>130</v>
      </c>
      <c r="C96" s="16">
        <f>'[1]CIVIL CALCULATION'!H153</f>
        <v>2</v>
      </c>
      <c r="D96" s="36" t="s">
        <v>93</v>
      </c>
      <c r="E96" s="35">
        <v>7248</v>
      </c>
      <c r="F96" s="16">
        <f t="shared" si="2"/>
        <v>14496</v>
      </c>
    </row>
    <row r="97" spans="1:6" ht="191.25" x14ac:dyDescent="0.25">
      <c r="A97" s="12">
        <f t="shared" si="1"/>
        <v>88</v>
      </c>
      <c r="B97" s="13" t="s">
        <v>131</v>
      </c>
      <c r="C97" s="16">
        <f>'[1]CIVIL CALCULATION'!H154</f>
        <v>1</v>
      </c>
      <c r="D97" s="36" t="s">
        <v>93</v>
      </c>
      <c r="E97" s="43">
        <v>48162</v>
      </c>
      <c r="F97" s="16">
        <f t="shared" si="2"/>
        <v>48162</v>
      </c>
    </row>
    <row r="98" spans="1:6" ht="191.25" x14ac:dyDescent="0.25">
      <c r="A98" s="12">
        <f t="shared" si="1"/>
        <v>89</v>
      </c>
      <c r="B98" s="13" t="s">
        <v>132</v>
      </c>
      <c r="C98" s="16">
        <f>'[1]CIVIL CALCULATION'!H155</f>
        <v>1</v>
      </c>
      <c r="D98" s="36" t="s">
        <v>93</v>
      </c>
      <c r="E98" s="43">
        <v>16621</v>
      </c>
      <c r="F98" s="16">
        <f t="shared" si="2"/>
        <v>16621</v>
      </c>
    </row>
    <row r="99" spans="1:6" ht="48" x14ac:dyDescent="0.25">
      <c r="A99" s="12">
        <f t="shared" si="1"/>
        <v>90</v>
      </c>
      <c r="B99" s="13" t="s">
        <v>133</v>
      </c>
      <c r="C99" s="35">
        <f>'[1]CIVIL CALCULATION'!H156</f>
        <v>2</v>
      </c>
      <c r="D99" s="36" t="s">
        <v>93</v>
      </c>
      <c r="E99" s="35">
        <v>430</v>
      </c>
      <c r="F99" s="16">
        <f t="shared" si="2"/>
        <v>860</v>
      </c>
    </row>
    <row r="100" spans="1:6" ht="33.75" x14ac:dyDescent="0.25">
      <c r="A100" s="12">
        <f t="shared" si="1"/>
        <v>91</v>
      </c>
      <c r="B100" s="44" t="s">
        <v>69</v>
      </c>
      <c r="C100" s="16">
        <f>'[1]CIVIL CALCULATION'!H157</f>
        <v>2</v>
      </c>
      <c r="D100" s="18" t="s">
        <v>82</v>
      </c>
      <c r="E100" s="16">
        <v>484</v>
      </c>
      <c r="F100" s="16">
        <f t="shared" si="2"/>
        <v>968</v>
      </c>
    </row>
    <row r="101" spans="1:6" ht="33.75" x14ac:dyDescent="0.25">
      <c r="A101" s="12">
        <f t="shared" si="1"/>
        <v>92</v>
      </c>
      <c r="B101" s="13" t="s">
        <v>134</v>
      </c>
      <c r="C101" s="16">
        <f>'[1]CIVIL CALCULATION'!H158</f>
        <v>2</v>
      </c>
      <c r="D101" s="18" t="s">
        <v>82</v>
      </c>
      <c r="E101" s="16">
        <v>58</v>
      </c>
      <c r="F101" s="16">
        <f t="shared" si="2"/>
        <v>116</v>
      </c>
    </row>
    <row r="102" spans="1:6" ht="45" x14ac:dyDescent="0.25">
      <c r="A102" s="12">
        <f t="shared" si="1"/>
        <v>93</v>
      </c>
      <c r="B102" s="13" t="s">
        <v>135</v>
      </c>
      <c r="C102" s="16">
        <f>'[1]CIVIL CALCULATION'!H159</f>
        <v>2</v>
      </c>
      <c r="D102" s="18" t="s">
        <v>82</v>
      </c>
      <c r="E102" s="16">
        <v>341</v>
      </c>
      <c r="F102" s="16">
        <f t="shared" si="2"/>
        <v>682</v>
      </c>
    </row>
    <row r="103" spans="1:6" x14ac:dyDescent="0.25">
      <c r="A103" s="12"/>
      <c r="B103" s="45"/>
      <c r="C103" s="46"/>
      <c r="D103" s="46"/>
      <c r="E103" s="47"/>
      <c r="F103" s="48">
        <f>SUM(F9:F102)</f>
        <v>696964.08784156246</v>
      </c>
    </row>
    <row r="104" spans="1:6" x14ac:dyDescent="0.25">
      <c r="A104" s="37"/>
      <c r="B104" s="49" t="s">
        <v>70</v>
      </c>
      <c r="C104" s="49"/>
      <c r="D104" s="49"/>
      <c r="E104" s="49"/>
      <c r="F104" s="50">
        <f>F103*9%</f>
        <v>62726.76790574062</v>
      </c>
    </row>
    <row r="105" spans="1:6" x14ac:dyDescent="0.25">
      <c r="A105" s="51"/>
      <c r="B105" s="49" t="s">
        <v>71</v>
      </c>
      <c r="C105" s="49"/>
      <c r="D105" s="49"/>
      <c r="E105" s="49"/>
      <c r="F105" s="50">
        <f>F103*9%</f>
        <v>62726.76790574062</v>
      </c>
    </row>
    <row r="106" spans="1:6" x14ac:dyDescent="0.25">
      <c r="A106" s="51"/>
      <c r="B106" s="52" t="s">
        <v>136</v>
      </c>
      <c r="C106" s="52"/>
      <c r="D106" s="52"/>
      <c r="E106" s="52"/>
      <c r="F106" s="50">
        <f>SUM(F103:F105)</f>
        <v>822417.62365304376</v>
      </c>
    </row>
    <row r="107" spans="1:6" x14ac:dyDescent="0.25">
      <c r="A107" s="51"/>
      <c r="B107" s="49" t="s">
        <v>72</v>
      </c>
      <c r="C107" s="49"/>
      <c r="D107" s="49"/>
      <c r="E107" s="49"/>
      <c r="F107" s="50">
        <f>F106*1%</f>
        <v>8224.1762365304385</v>
      </c>
    </row>
    <row r="108" spans="1:6" x14ac:dyDescent="0.25">
      <c r="A108" s="51"/>
      <c r="B108" s="53" t="s">
        <v>73</v>
      </c>
      <c r="C108" s="53"/>
      <c r="D108" s="53"/>
      <c r="E108" s="53"/>
      <c r="F108" s="54">
        <f>SUM(F106:F107)</f>
        <v>830641.79988957418</v>
      </c>
    </row>
    <row r="109" spans="1:6" x14ac:dyDescent="0.25">
      <c r="A109" s="51"/>
      <c r="B109" s="55" t="s">
        <v>137</v>
      </c>
      <c r="C109" s="55"/>
      <c r="D109" s="55"/>
      <c r="E109" s="55"/>
      <c r="F109" s="50">
        <f>F108*3%</f>
        <v>24919.253996687225</v>
      </c>
    </row>
    <row r="110" spans="1:6" x14ac:dyDescent="0.25">
      <c r="A110" s="51"/>
      <c r="B110" s="53" t="s">
        <v>74</v>
      </c>
      <c r="C110" s="53"/>
      <c r="D110" s="53"/>
      <c r="E110" s="53"/>
      <c r="F110" s="50">
        <f>SUM(F108:F109)</f>
        <v>855561.05388626142</v>
      </c>
    </row>
    <row r="111" spans="1:6" ht="16.5" thickBot="1" x14ac:dyDescent="0.3">
      <c r="A111" s="56"/>
      <c r="B111" s="57" t="s">
        <v>138</v>
      </c>
      <c r="C111" s="58"/>
      <c r="D111" s="58"/>
      <c r="E111" s="59"/>
      <c r="F111" s="60">
        <f>ROUNDUP(F110,0)</f>
        <v>855562</v>
      </c>
    </row>
    <row r="113" spans="2:6" x14ac:dyDescent="0.25">
      <c r="B113" s="61" t="e">
        <f ca="1">spell(F111)</f>
        <v>#NAME?</v>
      </c>
      <c r="C113" s="61"/>
      <c r="D113" s="61"/>
      <c r="E113" s="61"/>
      <c r="F113" s="61"/>
    </row>
  </sheetData>
  <mergeCells count="19">
    <mergeCell ref="B113:F113"/>
    <mergeCell ref="B106:E106"/>
    <mergeCell ref="B107:E107"/>
    <mergeCell ref="B108:E108"/>
    <mergeCell ref="B109:E109"/>
    <mergeCell ref="B110:E110"/>
    <mergeCell ref="B111:D111"/>
    <mergeCell ref="A5:F5"/>
    <mergeCell ref="A6:C6"/>
    <mergeCell ref="D6:F6"/>
    <mergeCell ref="A7:F7"/>
    <mergeCell ref="B104:E104"/>
    <mergeCell ref="B105:E105"/>
    <mergeCell ref="A1:F1"/>
    <mergeCell ref="A2:F2"/>
    <mergeCell ref="A3:B3"/>
    <mergeCell ref="C3:D3"/>
    <mergeCell ref="E3:F3"/>
    <mergeCell ref="A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Sinha</dc:creator>
  <cp:lastModifiedBy>Rohan Sinha</cp:lastModifiedBy>
  <dcterms:created xsi:type="dcterms:W3CDTF">2015-06-05T18:17:20Z</dcterms:created>
  <dcterms:modified xsi:type="dcterms:W3CDTF">2025-10-27T18:36:39Z</dcterms:modified>
</cp:coreProperties>
</file>