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06\"/>
    </mc:Choice>
  </mc:AlternateContent>
  <xr:revisionPtr revIDLastSave="0" documentId="13_ncr:1_{8B0AB70B-AD00-4B5A-8431-F563CA749FD3}"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<sst xmlns="http://schemas.openxmlformats.org/spreadsheetml/2006/main" count="83" uniqueCount="50">
  <si>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</si>
  <si>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</si>
  <si>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</si>
  <si>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</si>
  <si>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</si>
  <si>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</si>
  <si>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</si>
  <si>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</si>
  <si>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</si>
  <si>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</si>
  <si>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</si>
  <si>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</si>
  <si>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</si>
  <si>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</si>
  <si>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</si>
  <si>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</si>
  <si>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</si>
  <si>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</si>
  <si>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</si>
  <si>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</si>
  <si>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</si>
  <si>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</si>
  <si>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</si>
  <si>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</si>
  <si>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</si>
  <si>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</si>
  <si>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</si>
  <si>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</si>
  <si>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</si>
  <si>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</si>
  <si>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</si>
  <si>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</si>
  <si>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</si>
  <si>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</si>
  <si>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</si>
  <si>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</si>
  <si>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</si>
  <si>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</si>
  <si>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</si>
  <si>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</si>
  <si>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</si>
  <si>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</si>
  <si>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</si>
  <si>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</si>
  <si>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</si>
  <si>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</si>
  <si>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</si>
  <si>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</si>
  <si>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</si>
  <si>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LALBAGH BURNING GHAT , WARD NO.-02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</si>
</sst>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N2" sqref="N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6" t="s">
        <v>49</v>
      </c>
      <c r="B1" s="47"/>
      <c r="C1" s="47"/>
      <c r="D1" s="47"/>
      <c r="E1" s="47"/>
      <c r="F1" s="47"/>
      <c r="G1" s="48"/>
    </row>
    <row r="2" spans="1:10" ht="62.25" customHeight="1">
      <c r="A2" s="49"/>
      <c r="B2" s="50"/>
      <c r="C2" s="50"/>
      <c r="D2" s="50"/>
      <c r="E2" s="50"/>
      <c r="F2" s="50"/>
      <c r="G2" s="51"/>
    </row>
    <row r="3" spans="1:10" ht="15.75">
      <c r="A3" s="52" t="s">
        <v>20</v>
      </c>
      <c r="B3" s="53"/>
      <c r="C3" s="53"/>
      <c r="D3" s="53"/>
      <c r="E3" s="53"/>
      <c r="F3" s="53"/>
      <c r="G3" s="54"/>
    </row>
    <row r="4" spans="1:10" ht="16.5" thickBot="1">
      <c r="A4" s="46" t="s">
        <v>19</v>
      </c>
      <c r="B4" s="47"/>
      <c r="C4" s="47"/>
      <c r="D4" s="47"/>
      <c r="E4" s="47"/>
      <c r="F4" s="47"/>
      <c r="G4" s="48"/>
    </row>
    <row r="5" spans="1:10" s="5" customFormat="1" ht="45" customHeight="1" thickBot="1">
      <c r="A5" s="2" t="s">
        <v>0</v>
      </c>
      <c r="B5" s="2" t="s">
        <v>1</v>
      </c>
      <c r="C5" s="3" t="s">
        <v>2</v>
      </c>
      <c r="D5" s="2" t="s">
        <v>3</v>
      </c>
      <c r="E5" s="3" t="s">
        <v>4</v>
      </c>
      <c r="F5" s="2" t="s">
        <v>5</v>
      </c>
      <c r="G5" s="4" t="s">
        <v>6</v>
      </c>
    </row>
    <row r="6" spans="1:10" ht="285.75" customHeight="1">
      <c r="A6" s="57">
        <v>1</v>
      </c>
      <c r="B6" s="7" t="s">
        <v>30</v>
      </c>
      <c r="C6" s="55" t="s">
        <v>8</v>
      </c>
      <c r="D6" s="60">
        <v>12</v>
      </c>
      <c r="E6" s="61">
        <f>612*1.05</f>
        <v>642.6</v>
      </c>
      <c r="F6" s="61">
        <f>ROUND(D6*E6,2)</f>
        <v>7711.2</v>
      </c>
      <c r="G6" s="55" t="s">
        <v>28</v>
      </c>
    </row>
    <row r="7" spans="1:10" ht="33" customHeight="1">
      <c r="A7" s="58"/>
      <c r="B7" s="8" t="s">
        <v>7</v>
      </c>
      <c r="C7" s="59"/>
      <c r="D7" s="58"/>
      <c r="E7" s="62"/>
      <c r="F7" s="62"/>
      <c r="G7" s="56"/>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0" t="s">
        <v>12</v>
      </c>
      <c r="E27" s="40"/>
      <c r="F27" s="13">
        <f>ROUND(SUM(F6:F26),2)</f>
        <v>42016.58</v>
      </c>
      <c r="G27" s="27"/>
    </row>
    <row r="28" spans="1:10" ht="15.75">
      <c r="A28" s="41"/>
      <c r="B28" s="26"/>
      <c r="C28" s="11"/>
      <c r="D28" s="40" t="s">
        <v>13</v>
      </c>
      <c r="E28" s="40"/>
      <c r="F28" s="13">
        <f>ROUND(18/100*F27,2)</f>
        <v>7562.98</v>
      </c>
      <c r="G28" s="27"/>
    </row>
    <row r="29" spans="1:10" ht="15.75">
      <c r="A29" s="41"/>
      <c r="B29" s="26"/>
      <c r="C29" s="11"/>
      <c r="D29" s="40" t="s">
        <v>14</v>
      </c>
      <c r="E29" s="40"/>
      <c r="F29" s="13">
        <f>SUM(F27:F28)</f>
        <v>49579.56</v>
      </c>
      <c r="G29" s="27"/>
    </row>
    <row r="30" spans="1:10" ht="15.75">
      <c r="A30" s="41"/>
      <c r="B30" s="28"/>
      <c r="C30" s="11"/>
      <c r="D30" s="40" t="s">
        <v>15</v>
      </c>
      <c r="E30" s="40"/>
      <c r="F30" s="13">
        <f>1/100*F29</f>
        <v>495.79559999999998</v>
      </c>
      <c r="G30" s="27"/>
    </row>
    <row r="31" spans="1:10" ht="15.75">
      <c r="A31" s="41"/>
      <c r="B31" s="28"/>
      <c r="C31" s="11"/>
      <c r="D31" s="40" t="s">
        <v>12</v>
      </c>
      <c r="E31" s="40"/>
      <c r="F31" s="13">
        <v>49098.58</v>
      </c>
      <c r="G31" s="27"/>
      <c r="I31" s="40"/>
      <c r="J31" s="40"/>
    </row>
    <row r="32" spans="1:10" ht="15.75">
      <c r="A32" s="41"/>
      <c r="B32" s="8" t="s">
        <v>16</v>
      </c>
      <c r="C32" s="11"/>
      <c r="D32" s="40" t="s">
        <v>17</v>
      </c>
      <c r="E32" s="40"/>
      <c r="F32" s="13">
        <f>3/100*F29</f>
        <v>1487.3867999999998</v>
      </c>
      <c r="G32" s="27"/>
      <c r="I32" s="40"/>
      <c r="J32" s="40"/>
    </row>
    <row r="33" spans="1:7" ht="15.75">
      <c r="A33" s="41"/>
      <c r="B33" s="8" t="s">
        <v>18</v>
      </c>
      <c r="C33" s="11"/>
      <c r="D33" s="42" t="s">
        <v>12</v>
      </c>
      <c r="E33" s="42"/>
      <c r="F33" s="13">
        <f>F29+F30+F32</f>
        <v>51562.742399999996</v>
      </c>
      <c r="G33" s="27"/>
    </row>
    <row r="34" spans="1:7" ht="15.75">
      <c r="A34" s="41"/>
      <c r="B34" s="8"/>
      <c r="C34" s="11"/>
      <c r="D34" s="42" t="s">
        <v>22</v>
      </c>
      <c r="E34" s="42"/>
      <c r="F34" s="29">
        <f>ROUND(F33,0)</f>
        <v>51563</v>
      </c>
      <c r="G34" s="27"/>
    </row>
    <row r="35" spans="1:7" ht="15.75">
      <c r="A35" s="41"/>
      <c r="B35" s="43" t="s">
        <v>23</v>
      </c>
      <c r="C35" s="44"/>
      <c r="D35" s="44"/>
      <c r="E35" s="44"/>
      <c r="F35" s="44"/>
      <c r="G35" s="45"/>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