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TOILET ELEC\Schemes Elec\G SL-12\"/>
    </mc:Choice>
  </mc:AlternateContent>
  <xr:revisionPtr revIDLastSave="0" documentId="13_ncr:1_{8F3C09E2-D764-4DB6-A1FA-2CF4AF0B76EF}" xr6:coauthVersionLast="47" xr6:coauthVersionMax="47" xr10:uidLastSave="{00000000-0000-0000-0000-000000000000}"/>
  <bookViews>
    <workbookView xWindow="-120" yWindow="-120" windowWidth="20730" windowHeight="11160" xr2:uid="{00000000-000D-0000-FFFF-FFFF00000000}"/>
  </bookViews>
  <sheets>
    <sheet name="Sheet1 (2)" sheetId="4" r:id="rId1"/>
    <sheet name="Sheet2" sheetId="2" r:id="rId2"/>
    <sheet name="Sheet3" sheetId="3" r:id="rId3"/>
  </sheets>
  <calcPr calcId="191029"/>
</workbook>
</file>

<file path=xl/calcChain.xml><?xml version="1.0" encoding="utf-8"?>
<calcChain xmlns="http://schemas.openxmlformats.org/spreadsheetml/2006/main">
  <c r="E14" i="4" l="1"/>
  <c r="F14" i="4" s="1"/>
  <c r="F26" i="4"/>
  <c r="F25" i="4"/>
  <c r="F24" i="4"/>
  <c r="E24" i="4"/>
  <c r="F23" i="4"/>
  <c r="E23" i="4"/>
  <c r="E22" i="4"/>
  <c r="F22" i="4"/>
  <c r="F21" i="4"/>
  <c r="E20" i="4"/>
  <c r="F20" i="4" s="1"/>
  <c r="E19" i="4"/>
  <c r="F19" i="4" s="1"/>
  <c r="F18" i="4"/>
  <c r="F17" i="4"/>
  <c r="E17" i="4"/>
  <c r="F16" i="4"/>
  <c r="E16" i="4"/>
  <c r="F15" i="4"/>
  <c r="E15" i="4"/>
  <c r="F13" i="4"/>
  <c r="E13" i="4"/>
  <c r="E12" i="4"/>
  <c r="F12" i="4" s="1"/>
  <c r="E11" i="4"/>
  <c r="F11" i="4" s="1"/>
  <c r="F10" i="4"/>
  <c r="E10" i="4"/>
  <c r="F9" i="4"/>
  <c r="E8" i="4"/>
  <c r="F8" i="4" s="1"/>
  <c r="E6" i="4"/>
  <c r="F6" i="4" s="1"/>
  <c r="F27" i="4" l="1"/>
  <c r="F28" i="4" s="1"/>
  <c r="F29" i="4" l="1"/>
  <c r="F32" i="4" s="1"/>
  <c r="F30" i="4" l="1"/>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<sst xmlns="http://schemas.openxmlformats.org/spreadsheetml/2006/main" count="83" uniqueCount="50">
  <si>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</si>
  <si>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</si>
  <si>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</si>
  <si>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</si>
  <si>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</si>
  <si>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</si>
  <si>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</si>
  <si>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</si>
  <si>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</si>
  <si>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</si>
  <si>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</si>
  <si>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</si>
  <si>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</si>
  <si>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</si>
  <si>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</si>
  <si>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</si>
  <si>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</si>
  <si>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</si>
  <si>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</si>
  <si>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</si>
  <si>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</si>
  <si>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</si>
  <si>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</si>
  <si>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</si>
  <si>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</si>
  <si>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</si>
  <si>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</si>
  <si>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</si>
  <si>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</si>
  <si>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</si>
  <si>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</si>
  <si>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</si>
  <si>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</si>
  <si>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</si>
  <si>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</si>
  <si>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</si>
  <si>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</si>
  <si>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</si>
  <si>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</si>
  <si>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</si>
  <si>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</si>
  <si>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</si>
  <si>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</si>
  <si>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</si>
  <si>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</si>
  <si>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</si>
  <si>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</si>
  <si>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</si>
  <si>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</si>
  <si>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4 SEATED PUBLIC/COMMUNITY TOILET AT NAKURTOLLA PLAY GROUND, WARD NO.-08 UNDER MURSHIDABAD MUNICIPALITY OF WEST BENGAL  (MODEL NO -G)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</si>
</sst>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
      <sz val="11"/>
      <color rgb="FF00B05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8" fillId="0" borderId="11" xfId="0"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J2" sqref="J2"/>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47" t="s">
        <v>19</v>
      </c>
      <c r="B4" s="48"/>
      <c r="C4" s="48"/>
      <c r="D4" s="48"/>
      <c r="E4" s="48"/>
      <c r="F4" s="48"/>
      <c r="G4" s="49"/>
    </row>
    <row r="5" spans="1:10" s="5" customFormat="1" ht="45" customHeight="1" thickBot="1">
      <c r="A5" s="2" t="s">
        <v>0</v>
      </c>
      <c r="B5" s="2" t="s">
        <v>1</v>
      </c>
      <c r="C5" s="3" t="s">
        <v>2</v>
      </c>
      <c r="D5" s="2" t="s">
        <v>3</v>
      </c>
      <c r="E5" s="3" t="s">
        <v>4</v>
      </c>
      <c r="F5" s="2" t="s">
        <v>5</v>
      </c>
      <c r="G5" s="4" t="s">
        <v>6</v>
      </c>
    </row>
    <row r="6" spans="1:10" ht="285.75" customHeight="1">
      <c r="A6" s="58">
        <v>1</v>
      </c>
      <c r="B6" s="7" t="s">
        <v>30</v>
      </c>
      <c r="C6" s="56" t="s">
        <v>8</v>
      </c>
      <c r="D6" s="61">
        <v>16</v>
      </c>
      <c r="E6" s="63">
        <f>612*1.05</f>
        <v>642.6</v>
      </c>
      <c r="F6" s="63">
        <f>ROUND(D6*E6,2)</f>
        <v>10281.6</v>
      </c>
      <c r="G6" s="56" t="s">
        <v>28</v>
      </c>
    </row>
    <row r="7" spans="1:10" ht="33" customHeight="1">
      <c r="A7" s="59"/>
      <c r="B7" s="8" t="s">
        <v>7</v>
      </c>
      <c r="C7" s="60"/>
      <c r="D7" s="62"/>
      <c r="E7" s="64"/>
      <c r="F7" s="64"/>
      <c r="G7" s="57"/>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40">
        <v>15</v>
      </c>
      <c r="E10" s="13">
        <f>ROUND(119*1.05,2)</f>
        <v>124.95</v>
      </c>
      <c r="F10" s="20">
        <f t="shared" si="0"/>
        <v>1874.25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40">
        <v>4</v>
      </c>
      <c r="E14" s="13">
        <f>ROUND(451*1.02,2)</f>
        <v>460.02</v>
      </c>
      <c r="F14" s="20">
        <f t="shared" si="0"/>
        <v>1840.08</v>
      </c>
      <c r="G14" s="11" t="s">
        <v>29</v>
      </c>
    </row>
    <row r="15" spans="1:10" ht="126" customHeight="1">
      <c r="A15" s="17">
        <v>9</v>
      </c>
      <c r="B15" s="8" t="s">
        <v>38</v>
      </c>
      <c r="C15" s="11" t="s">
        <v>9</v>
      </c>
      <c r="D15" s="40">
        <v>4</v>
      </c>
      <c r="E15" s="13">
        <f>ROUND(86*1.05,2)</f>
        <v>90.3</v>
      </c>
      <c r="F15" s="20">
        <f t="shared" si="0"/>
        <v>361.2</v>
      </c>
      <c r="G15" s="11" t="s">
        <v>28</v>
      </c>
    </row>
    <row r="16" spans="1:10" ht="136.5" customHeight="1">
      <c r="A16" s="12">
        <v>10</v>
      </c>
      <c r="B16" s="10" t="s">
        <v>39</v>
      </c>
      <c r="C16" s="11" t="s">
        <v>9</v>
      </c>
      <c r="D16" s="40">
        <v>6</v>
      </c>
      <c r="E16" s="20">
        <f>ROUND(644*1.05,2)</f>
        <v>676.2</v>
      </c>
      <c r="F16" s="20">
        <f t="shared" si="0"/>
        <v>4057.2</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2"/>
      <c r="B27" s="26"/>
      <c r="C27" s="11"/>
      <c r="D27" s="41" t="s">
        <v>12</v>
      </c>
      <c r="E27" s="41"/>
      <c r="F27" s="13">
        <f>ROUND(SUM(F6:F26),2)</f>
        <v>47790.65</v>
      </c>
      <c r="G27" s="27"/>
    </row>
    <row r="28" spans="1:10" ht="15.75">
      <c r="A28" s="42"/>
      <c r="B28" s="26"/>
      <c r="C28" s="11"/>
      <c r="D28" s="41" t="s">
        <v>13</v>
      </c>
      <c r="E28" s="41"/>
      <c r="F28" s="13">
        <f>ROUND(18/100*F27,2)</f>
        <v>8602.32</v>
      </c>
      <c r="G28" s="27"/>
    </row>
    <row r="29" spans="1:10" ht="15.75">
      <c r="A29" s="42"/>
      <c r="B29" s="26"/>
      <c r="C29" s="11"/>
      <c r="D29" s="41" t="s">
        <v>14</v>
      </c>
      <c r="E29" s="41"/>
      <c r="F29" s="13">
        <f>SUM(F27:F28)</f>
        <v>56392.97</v>
      </c>
      <c r="G29" s="27"/>
    </row>
    <row r="30" spans="1:10" ht="15.75">
      <c r="A30" s="42"/>
      <c r="B30" s="28"/>
      <c r="C30" s="11"/>
      <c r="D30" s="41" t="s">
        <v>15</v>
      </c>
      <c r="E30" s="41"/>
      <c r="F30" s="13">
        <f>1/100*F29</f>
        <v>563.92970000000003</v>
      </c>
      <c r="G30" s="27"/>
    </row>
    <row r="31" spans="1:10" ht="15.75">
      <c r="A31" s="42"/>
      <c r="B31" s="28"/>
      <c r="C31" s="11"/>
      <c r="D31" s="41" t="s">
        <v>12</v>
      </c>
      <c r="E31" s="41"/>
      <c r="F31" s="13">
        <v>49098.58</v>
      </c>
      <c r="G31" s="27"/>
      <c r="I31" s="41"/>
      <c r="J31" s="41"/>
    </row>
    <row r="32" spans="1:10" ht="15.75">
      <c r="A32" s="42"/>
      <c r="B32" s="8" t="s">
        <v>16</v>
      </c>
      <c r="C32" s="11"/>
      <c r="D32" s="41" t="s">
        <v>17</v>
      </c>
      <c r="E32" s="41"/>
      <c r="F32" s="13">
        <f>3/100*F29</f>
        <v>1691.7891</v>
      </c>
      <c r="G32" s="27"/>
      <c r="I32" s="41"/>
      <c r="J32" s="41"/>
    </row>
    <row r="33" spans="1:7" ht="15.75">
      <c r="A33" s="42"/>
      <c r="B33" s="8" t="s">
        <v>18</v>
      </c>
      <c r="C33" s="11"/>
      <c r="D33" s="43" t="s">
        <v>12</v>
      </c>
      <c r="E33" s="43"/>
      <c r="F33" s="13">
        <f>F29+F30+F32</f>
        <v>58648.688800000004</v>
      </c>
      <c r="G33" s="27"/>
    </row>
    <row r="34" spans="1:7" ht="15.75">
      <c r="A34" s="42"/>
      <c r="B34" s="8"/>
      <c r="C34" s="11"/>
      <c r="D34" s="43" t="s">
        <v>22</v>
      </c>
      <c r="E34" s="43"/>
      <c r="F34" s="29">
        <f>ROUND(F33,0)</f>
        <v>58649</v>
      </c>
      <c r="G34" s="27"/>
    </row>
    <row r="35" spans="1:7" ht="15.75">
      <c r="A35" s="42"/>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2025-05-27T08:49:02Z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