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E14" i="4"/>
  <c r="F14" s="1"/>
  <c r="F26"/>
  <c r="F25"/>
  <c r="F24"/>
  <c r="E24"/>
  <c r="F23"/>
  <c r="E23"/>
  <c r="E22"/>
  <c r="F22"/>
  <c r="F21"/>
  <c r="E20"/>
  <c r="F20" s="1"/>
  <c r="E19"/>
  <c r="F19" s="1"/>
  <c r="F18"/>
  <c r="F17"/>
  <c r="E17"/>
  <c r="F16"/>
  <c r="F15"/>
  <c r="E15"/>
  <c r="F13"/>
  <c r="E13"/>
  <c r="E12"/>
  <c r="F12" s="1"/>
  <c r="E11"/>
  <c r="F11" s="1"/>
  <c r="F10"/>
  <c r="E10"/>
  <c r="F9"/>
  <c r="E8"/>
  <c r="F8" s="1"/>
  <c r="E6"/>
  <c r="F6" s="1"/>
  <c r="F27" l="1"/>
  <c r="F28" s="1"/>
  <c r="F29" l="1"/>
  <c r="F32" s="1"/>
  <c r="F30" l="1"/>
  <c r="F33" s="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<sst xmlns="http://schemas.openxmlformats.org/spreadsheetml/2006/main" count="83" uniqueCount="50">
  <si>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</si>
  <si>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</si>
  <si>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</si>
  <si>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</si>
  <si>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</si>
  <si>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</si>
  <si>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</si>
  <si>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</si>
  <si>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</si>
  <si>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</si>
  <si>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</si>
  <si>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</si>
  <si>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</si>
  <si>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</si>
  <si>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</si>
  <si>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</si>
  <si>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</si>
  <si>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</si>
  <si>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</si>
  <si>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</si>
  <si>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</si>
  <si>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</si>
  <si>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</si>
  <si>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</si>
  <si>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</si>
  <si>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</si>
  <si>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</si>
  <si>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</si>
  <si>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</si>
  <si>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</si>
  <si>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</si>
  <si>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</si>
  <si>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</si>
  <si>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</si>
  <si>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</si>
  <si>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</si>
  <si>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</si>
  <si>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</si>
  <si>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</si>
  <si>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</si>
  <si>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</si>
  <si>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</si>
  <si>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</si>
  <si>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</si>
  <si>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</si>
  <si>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</si>
  <si>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</si>
  <si>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</si>
  <si>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</si>
  <si>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4 SEATED PUBLIC/COMMUNITY TOILET AT NAKURTOLLA PLAY GROUND, WARD NO.-08 UNDER MURSHIDABAD MUNICIPALITY OF WEST BENGAL  (MODEL NO -G)
</t>
  </si>
</sst>
</file>

<file path=xl/styles.xml><?xml version="1.0" encoding="utf-8"?>
<styleSheet xmlns="http://schemas.openxmlformats.org/spreadsheetml/2006/main">
  <numFmts count="1">
    <numFmt numFmtId="164" formatCode="_ * #,##0.00_ ;_ * \-#,##0.00_ ;_ * &quot;-&quot;??_ ;_ @_ "/>
  </numFmts>
  <fonts count="9">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
      <sz val="11"/>
      <color rgb="FF00B05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8"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8" fillId="0" borderId="16" xfId="0" applyFont="1" applyBorder="1" applyAlignment="1">
      <alignment horizontal="center" vertical="center"/>
    </xf>
    <xf numFmtId="0" fontId="8" fillId="0" borderId="10"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 workbookViewId="0">
      <selection activeCell="F24" sqref="F24"/>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1" t="s">
        <v>49</v>
      </c>
      <c r="B1" s="42"/>
      <c r="C1" s="42"/>
      <c r="D1" s="42"/>
      <c r="E1" s="42"/>
      <c r="F1" s="42"/>
      <c r="G1" s="43"/>
    </row>
    <row r="2" spans="1:10" ht="62.25" customHeight="1">
      <c r="A2" s="44"/>
      <c r="B2" s="45"/>
      <c r="C2" s="45"/>
      <c r="D2" s="45"/>
      <c r="E2" s="45"/>
      <c r="F2" s="45"/>
      <c r="G2" s="46"/>
    </row>
    <row r="3" spans="1:10" ht="15.75">
      <c r="A3" s="47" t="s">
        <v>20</v>
      </c>
      <c r="B3" s="48"/>
      <c r="C3" s="48"/>
      <c r="D3" s="48"/>
      <c r="E3" s="48"/>
      <c r="F3" s="48"/>
      <c r="G3" s="49"/>
    </row>
    <row r="4" spans="1:10" ht="16.5" thickBot="1">
      <c r="A4" s="41" t="s">
        <v>19</v>
      </c>
      <c r="B4" s="42"/>
      <c r="C4" s="42"/>
      <c r="D4" s="42"/>
      <c r="E4" s="42"/>
      <c r="F4" s="42"/>
      <c r="G4" s="43"/>
    </row>
    <row r="5" spans="1:10" s="5" customFormat="1" ht="45" customHeight="1" thickBot="1">
      <c r="A5" s="2" t="s">
        <v>0</v>
      </c>
      <c r="B5" s="2" t="s">
        <v>1</v>
      </c>
      <c r="C5" s="3" t="s">
        <v>2</v>
      </c>
      <c r="D5" s="2" t="s">
        <v>3</v>
      </c>
      <c r="E5" s="3" t="s">
        <v>4</v>
      </c>
      <c r="F5" s="2" t="s">
        <v>5</v>
      </c>
      <c r="G5" s="4" t="s">
        <v>6</v>
      </c>
    </row>
    <row r="6" spans="1:10" ht="285.75" customHeight="1">
      <c r="A6" s="52">
        <v>1</v>
      </c>
      <c r="B6" s="7" t="s">
        <v>30</v>
      </c>
      <c r="C6" s="50" t="s">
        <v>8</v>
      </c>
      <c r="D6" s="55">
        <v>17</v>
      </c>
      <c r="E6" s="57">
        <f>612*1.05</f>
        <v>642.6</v>
      </c>
      <c r="F6" s="57">
        <f>ROUND(D6*E6,2)</f>
        <v>10924.2</v>
      </c>
      <c r="G6" s="50" t="s">
        <v>28</v>
      </c>
    </row>
    <row r="7" spans="1:10" ht="33" customHeight="1">
      <c r="A7" s="53"/>
      <c r="B7" s="8" t="s">
        <v>7</v>
      </c>
      <c r="C7" s="54"/>
      <c r="D7" s="56"/>
      <c r="E7" s="58"/>
      <c r="F7" s="58"/>
      <c r="G7" s="51"/>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40">
        <v>17</v>
      </c>
      <c r="E10" s="13">
        <f>ROUND(119*1.05,2)</f>
        <v>124.95</v>
      </c>
      <c r="F10" s="20">
        <f t="shared" si="0"/>
        <v>2124.15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40">
        <v>4</v>
      </c>
      <c r="E14" s="13">
        <f>ROUND(451*1.02,2)</f>
        <v>460.02</v>
      </c>
      <c r="F14" s="20">
        <f t="shared" si="0"/>
        <v>1840.08</v>
      </c>
      <c r="G14" s="11" t="s">
        <v>29</v>
      </c>
    </row>
    <row r="15" spans="1:10" ht="126" customHeight="1">
      <c r="A15" s="17">
        <v>9</v>
      </c>
      <c r="B15" s="8" t="s">
        <v>38</v>
      </c>
      <c r="C15" s="11" t="s">
        <v>9</v>
      </c>
      <c r="D15" s="40">
        <v>4</v>
      </c>
      <c r="E15" s="13">
        <f>ROUND(86*1.05,2)</f>
        <v>90.3</v>
      </c>
      <c r="F15" s="20">
        <f t="shared" si="0"/>
        <v>361.2</v>
      </c>
      <c r="G15" s="11" t="s">
        <v>28</v>
      </c>
    </row>
    <row r="16" spans="1:10" ht="136.5" customHeight="1">
      <c r="A16" s="12">
        <v>10</v>
      </c>
      <c r="B16" s="10" t="s">
        <v>39</v>
      </c>
      <c r="C16" s="11" t="s">
        <v>9</v>
      </c>
      <c r="D16" s="40">
        <v>6</v>
      </c>
      <c r="E16" s="20">
        <v>682.95</v>
      </c>
      <c r="F16" s="20">
        <f t="shared" si="0"/>
        <v>4097.7</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4</v>
      </c>
      <c r="E18" s="20">
        <v>1863</v>
      </c>
      <c r="F18" s="20">
        <f t="shared" si="0"/>
        <v>7452</v>
      </c>
      <c r="G18" s="11" t="s">
        <v>24</v>
      </c>
    </row>
    <row r="19" spans="1:10" ht="183.75" customHeight="1">
      <c r="A19" s="14">
        <v>13</v>
      </c>
      <c r="B19" s="22" t="s">
        <v>42</v>
      </c>
      <c r="C19" s="23" t="s">
        <v>9</v>
      </c>
      <c r="D19" s="24">
        <v>4</v>
      </c>
      <c r="E19" s="25">
        <f>ROUND(247*1.05,2)</f>
        <v>259.35000000000002</v>
      </c>
      <c r="F19" s="20">
        <f t="shared" si="0"/>
        <v>1037.4000000000001</v>
      </c>
      <c r="G19" s="11" t="s">
        <v>28</v>
      </c>
    </row>
    <row r="20" spans="1:10" ht="146.25" customHeight="1">
      <c r="A20" s="12">
        <v>14</v>
      </c>
      <c r="B20" s="22" t="s">
        <v>43</v>
      </c>
      <c r="C20" s="23" t="s">
        <v>9</v>
      </c>
      <c r="D20" s="24">
        <v>4</v>
      </c>
      <c r="E20" s="25">
        <f>ROUND(82*1.05,2)</f>
        <v>86.1</v>
      </c>
      <c r="F20" s="20">
        <f t="shared" si="0"/>
        <v>344.4</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60"/>
      <c r="B27" s="26"/>
      <c r="C27" s="11"/>
      <c r="D27" s="59" t="s">
        <v>12</v>
      </c>
      <c r="E27" s="59"/>
      <c r="F27" s="13">
        <f>ROUND(SUM(F6:F26),2)</f>
        <v>51213.5</v>
      </c>
      <c r="G27" s="27"/>
    </row>
    <row r="28" spans="1:10" ht="15.75">
      <c r="A28" s="60"/>
      <c r="B28" s="26"/>
      <c r="C28" s="11"/>
      <c r="D28" s="59" t="s">
        <v>13</v>
      </c>
      <c r="E28" s="59"/>
      <c r="F28" s="13">
        <f>ROUND(18/100*F27,2)</f>
        <v>9218.43</v>
      </c>
      <c r="G28" s="27"/>
    </row>
    <row r="29" spans="1:10" ht="15.75">
      <c r="A29" s="60"/>
      <c r="B29" s="26"/>
      <c r="C29" s="11"/>
      <c r="D29" s="59" t="s">
        <v>14</v>
      </c>
      <c r="E29" s="59"/>
      <c r="F29" s="13">
        <f>SUM(F27:F28)</f>
        <v>60431.93</v>
      </c>
      <c r="G29" s="27"/>
    </row>
    <row r="30" spans="1:10" ht="15.75">
      <c r="A30" s="60"/>
      <c r="B30" s="28"/>
      <c r="C30" s="11"/>
      <c r="D30" s="59" t="s">
        <v>15</v>
      </c>
      <c r="E30" s="59"/>
      <c r="F30" s="13">
        <f>1/100*F29</f>
        <v>604.3193</v>
      </c>
      <c r="G30" s="27"/>
    </row>
    <row r="31" spans="1:10" ht="15.75">
      <c r="A31" s="60"/>
      <c r="B31" s="28"/>
      <c r="C31" s="11"/>
      <c r="D31" s="59" t="s">
        <v>12</v>
      </c>
      <c r="E31" s="59"/>
      <c r="F31" s="13">
        <v>49098.58</v>
      </c>
      <c r="G31" s="27"/>
      <c r="I31" s="59"/>
      <c r="J31" s="59"/>
    </row>
    <row r="32" spans="1:10" ht="15.75">
      <c r="A32" s="60"/>
      <c r="B32" s="8" t="s">
        <v>16</v>
      </c>
      <c r="C32" s="11"/>
      <c r="D32" s="59" t="s">
        <v>17</v>
      </c>
      <c r="E32" s="59"/>
      <c r="F32" s="13">
        <f>3/100*F29</f>
        <v>1812.9578999999999</v>
      </c>
      <c r="G32" s="27"/>
      <c r="I32" s="59"/>
      <c r="J32" s="59"/>
    </row>
    <row r="33" spans="1:7" ht="15.75">
      <c r="A33" s="60"/>
      <c r="B33" s="8" t="s">
        <v>18</v>
      </c>
      <c r="C33" s="11"/>
      <c r="D33" s="61" t="s">
        <v>12</v>
      </c>
      <c r="E33" s="61"/>
      <c r="F33" s="13">
        <f>F29+F30+F32</f>
        <v>62849.207200000004</v>
      </c>
      <c r="G33" s="27"/>
    </row>
    <row r="34" spans="1:7" ht="15.75">
      <c r="A34" s="60"/>
      <c r="B34" s="8"/>
      <c r="C34" s="11"/>
      <c r="D34" s="61" t="s">
        <v>22</v>
      </c>
      <c r="E34" s="61"/>
      <c r="F34" s="29">
        <f>ROUND(F33,0)</f>
        <v>62849</v>
      </c>
      <c r="G34" s="27"/>
    </row>
    <row r="35" spans="1:7" ht="15.75">
      <c r="A35" s="60"/>
      <c r="B35" s="62" t="s">
        <v>23</v>
      </c>
      <c r="C35" s="63"/>
      <c r="D35" s="63"/>
      <c r="E35" s="63"/>
      <c r="F35" s="63"/>
      <c r="G35" s="64"/>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I32:J32"/>
    <mergeCell ref="I31:J31"/>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