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440" windowHeight="9630"/>
  </bookViews>
  <sheets>
    <sheet name="shyamnagar rishi arvindo balika" sheetId="8" r:id="rId1"/>
  </sheets>
  <calcPr calcId="124519" iterateDelta="1E-4"/>
</workbook>
</file>

<file path=xl/calcChain.xml><?xml version="1.0" encoding="utf-8"?>
<calcChain xmlns="http://schemas.openxmlformats.org/spreadsheetml/2006/main">
  <c r="F28" i="8"/>
  <c r="F27"/>
  <c r="F26"/>
  <c r="F25"/>
  <c r="F24"/>
  <c r="F23"/>
  <c r="F22"/>
  <c r="F21"/>
  <c r="F20"/>
  <c r="F19"/>
  <c r="F18"/>
  <c r="F17"/>
  <c r="F16"/>
  <c r="F15"/>
  <c r="F14"/>
  <c r="F13"/>
  <c r="F12"/>
  <c r="F11"/>
  <c r="F10"/>
  <c r="F8"/>
  <c r="F29" s="1"/>
  <c r="F30" l="1"/>
  <c r="F31" s="1"/>
  <c r="F32" l="1"/>
  <c r="F33" s="1"/>
  <c r="F34" l="1"/>
  <c r="F35" s="1"/>
</calcChain>
</file>

<file path=xl/sharedStrings.xml><?xml version="1.0" encoding="utf-8"?>
<sst xmlns="http://schemas.openxmlformats.org/spreadsheetml/2006/main" count="62" uniqueCount="46">
  <si>
    <t>Sl No.</t>
  </si>
  <si>
    <t>Iteam Description</t>
  </si>
  <si>
    <t>Unit</t>
  </si>
  <si>
    <t>Quantity</t>
  </si>
  <si>
    <t>Rate</t>
  </si>
  <si>
    <t>Amount</t>
  </si>
  <si>
    <t>Average run 5 mtr</t>
  </si>
  <si>
    <t>Point</t>
  </si>
  <si>
    <t>Nos</t>
  </si>
  <si>
    <t>mtr</t>
  </si>
  <si>
    <t>Earthing installation by GI earth Spike (1830 X 20 mm) including 8SWG GI EarthWire &amp; GI nuts, bolts, washer etc.</t>
  </si>
  <si>
    <t>Total</t>
  </si>
  <si>
    <t>Add 18% GST</t>
  </si>
  <si>
    <t>Total With GST (A)</t>
  </si>
  <si>
    <t>Cess@1%</t>
  </si>
  <si>
    <t>total</t>
  </si>
  <si>
    <t>Contingency Amount on "A"</t>
  </si>
  <si>
    <t>Contingency@3%</t>
  </si>
  <si>
    <t>(Total+GST)=Rs:</t>
  </si>
  <si>
    <t>* No district charges will be applicable on non-schedule items</t>
  </si>
  <si>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color theme="1"/>
        <rFont val="Times New Roman"/>
        <family val="1"/>
      </rPr>
      <t>UD &amp; MA schedule P-14, I-4</t>
    </r>
    <r>
      <rPr>
        <sz val="11"/>
        <color theme="1"/>
        <rFont val="Times New Roman"/>
        <family val="1"/>
      </rPr>
      <t xml:space="preserve">) </t>
    </r>
  </si>
  <si>
    <t xml:space="preserve">* As per PWD &amp; I &amp; WD schedule district charges will be applicable on  PWD &amp; I &amp; WD schedule items </t>
  </si>
  <si>
    <t>No</t>
  </si>
  <si>
    <r>
      <t>Distribution wiring in 2 x 22/0.3 (1.5 sqmm) single core stranded 'FR' PVC insulated &amp; unsheathed copper wire(Brand approved by EIC) in 20mm size PVC rigid conduit 'FR'
(</t>
    </r>
    <r>
      <rPr>
        <b/>
        <sz val="11"/>
        <color theme="1"/>
        <rFont val="Times New Roman"/>
        <family val="1"/>
      </rPr>
      <t>Precision make</t>
    </r>
    <r>
      <rPr>
        <sz val="11"/>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</si>
  <si>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t>Supply of TMC501 conventional industrial batten (</t>
    </r>
    <r>
      <rPr>
        <b/>
        <sz val="11"/>
        <color theme="1"/>
        <rFont val="Times New Roman"/>
        <family val="1"/>
      </rPr>
      <t>Philips make)</t>
    </r>
    <r>
      <rPr>
        <sz val="11"/>
        <color theme="1"/>
        <rFont val="Times New Roman"/>
        <family val="1"/>
      </rPr>
      <t xml:space="preserve"> LED Tube,model no- TMC501 P1xT-LED 22W P3241
(</t>
    </r>
    <r>
      <rPr>
        <b/>
        <sz val="11"/>
        <color theme="1"/>
        <rFont val="Times New Roman"/>
        <family val="1"/>
      </rPr>
      <t>WB I &amp; WD schedule P-113, I- 5:3 F.22</t>
    </r>
    <r>
      <rPr>
        <sz val="11"/>
        <color theme="1"/>
        <rFont val="Times New Roman"/>
        <family val="1"/>
      </rPr>
      <t>)</t>
    </r>
  </si>
  <si>
    <t>Say Rs.</t>
  </si>
  <si>
    <t xml:space="preserve">                      Service Connection Charges as per Quotation</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</si>
  <si>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 xml:space="preserve">a) For (2+4 way) (Make -Havells)
[PWD Schedule Page No-D-9;Iteam No-13] 
</t>
    </r>
  </si>
  <si>
    <r>
      <t>Supply of 240V A.C Ceiling Fan ( 48" sweep,1200 mm complete)
[</t>
    </r>
    <r>
      <rPr>
        <b/>
        <sz val="11"/>
        <color theme="1"/>
        <rFont val="Times New Roman"/>
        <family val="1"/>
      </rPr>
      <t>Make-Crompton</t>
    </r>
    <r>
      <rPr>
        <sz val="11"/>
        <color theme="1"/>
        <rFont val="Times New Roman"/>
        <family val="1"/>
      </rPr>
      <t xml:space="preserve"> [ for counter only]
(</t>
    </r>
    <r>
      <rPr>
        <b/>
        <sz val="11"/>
        <color theme="1"/>
        <rFont val="Times New Roman"/>
        <family val="1"/>
      </rPr>
      <t>UD &amp; MA schedule P- 23, I- 70</t>
    </r>
    <r>
      <rPr>
        <sz val="11"/>
        <color theme="1"/>
        <rFont val="Times New Roman"/>
        <family val="1"/>
      </rPr>
      <t>)</t>
    </r>
  </si>
  <si>
    <t>Each</t>
  </si>
  <si>
    <r>
      <t xml:space="preserve">Fixing only Ceiling Fan
</t>
    </r>
    <r>
      <rPr>
        <b/>
        <sz val="11"/>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</si>
  <si>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color theme="1"/>
        <rFont val="Times New Roman"/>
        <family val="1"/>
      </rPr>
      <t>PWD sch P- E-6, I-17(b)</t>
    </r>
    <r>
      <rPr>
        <sz val="11"/>
        <color theme="1"/>
        <rFont val="Times New Roman"/>
        <family val="1"/>
      </rPr>
      <t>]</t>
    </r>
  </si>
  <si>
    <t>ESTIMATE</t>
  </si>
  <si>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color theme="1"/>
        <rFont val="Calibri"/>
        <family val="2"/>
        <scheme val="minor"/>
      </rPr>
      <t>[PWD Schedule Page No-C-4;Iteam No-28(b)]</t>
    </r>
  </si>
  <si>
    <r>
      <t xml:space="preserve">Fixing only louver shutter/cowl on wall with necy. bolts &amp; nuts 
(6 mm dia x 62 mm long) 
For 22.5 cm(9") Exhaust fan 
</t>
    </r>
    <r>
      <rPr>
        <b/>
        <sz val="11"/>
        <color theme="1"/>
        <rFont val="Calibri"/>
        <family val="2"/>
        <scheme val="minor"/>
      </rPr>
      <t xml:space="preserve">[PWD Schedule Page No-C-4;Iteam No-30(b)]         </t>
    </r>
    <r>
      <rPr>
        <sz val="11"/>
        <color theme="1"/>
        <rFont val="Calibri"/>
        <family val="2"/>
        <scheme val="minor"/>
      </rPr>
      <t xml:space="preserve">                            </t>
    </r>
  </si>
  <si>
    <r>
      <t>Supplying and fixing 240V 32A Double Pole AC Type 30mA RCCB.(Complete Set) (ISI marked)  [</t>
    </r>
    <r>
      <rPr>
        <b/>
        <sz val="11"/>
        <color theme="1"/>
        <rFont val="Times New Roman"/>
        <family val="1"/>
      </rPr>
      <t>Make- Legrand</t>
    </r>
    <r>
      <rPr>
        <sz val="11"/>
        <color theme="1"/>
        <rFont val="Times New Roman"/>
        <family val="1"/>
      </rPr>
      <t xml:space="preserve">]  (Cat No 4113/95)                                                                      </t>
    </r>
    <r>
      <rPr>
        <b/>
        <sz val="11"/>
        <color theme="1"/>
        <rFont val="Times New Roman"/>
        <family val="1"/>
      </rPr>
      <t>[ Legrand Page No-92 ]</t>
    </r>
  </si>
  <si>
    <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incl. necy. fittings as required
2 x 36/0.3 (2.5 sqmm) + 1 x 22/0.3 (1.5 sqmm) ECC
</t>
    </r>
    <r>
      <rPr>
        <b/>
        <sz val="11"/>
        <color theme="1"/>
        <rFont val="Times New Roman"/>
        <family val="1"/>
      </rPr>
      <t>[PWD Schedule Page No-E-14 Iteam No-1a(ii)]</t>
    </r>
  </si>
  <si>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 xml:space="preserve">)
</t>
    </r>
    <r>
      <rPr>
        <b/>
        <sz val="11"/>
        <color theme="1"/>
        <rFont val="Times New Roman"/>
        <family val="1"/>
      </rPr>
      <t>[PWD Schedule Page No-D-6;Iteam No-7]</t>
    </r>
  </si>
  <si>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family val="1"/>
      </rPr>
      <t xml:space="preserve">
</t>
    </r>
    <r>
      <rPr>
        <b/>
        <sz val="11"/>
        <color theme="1"/>
        <rFont val="Times New Roman"/>
        <family val="1"/>
      </rPr>
      <t>[PWD Schedule Page No-D-5;Iteam No-6]</t>
    </r>
  </si>
  <si>
    <r>
      <t>Fixing only single/twin fluroscent light fitting complete with all accessories directly on wall/ceiling by screws etc.</t>
    </r>
    <r>
      <rPr>
        <b/>
        <sz val="11"/>
        <color theme="1"/>
        <rFont val="Times New Roman"/>
        <family val="1"/>
      </rPr>
      <t xml:space="preserve">. </t>
    </r>
    <r>
      <rPr>
        <sz val="11"/>
        <color theme="1"/>
        <rFont val="Times New Roman"/>
        <family val="1"/>
      </rPr>
      <t xml:space="preserve">
</t>
    </r>
    <r>
      <rPr>
        <b/>
        <sz val="11"/>
        <color theme="1"/>
        <rFont val="Times New Roman"/>
        <family val="1"/>
      </rPr>
      <t>[PWD Schedule Page No-C-2;Iteam No-14a</t>
    </r>
    <r>
      <rPr>
        <sz val="11"/>
        <color theme="1"/>
        <rFont val="Times New Roman"/>
        <family val="1"/>
      </rPr>
      <t>]</t>
    </r>
  </si>
  <si>
    <r>
      <t>Supply &amp; fixing Bulk head light fittings with die cast aluminium housing frosted/clear glass on wall/ceiling incl S/F 9 watt LED Lamp complete set. [</t>
    </r>
    <r>
      <rPr>
        <b/>
        <sz val="11"/>
        <color theme="1"/>
        <rFont val="Times New Roman"/>
        <family val="1"/>
      </rPr>
      <t>Make - Havells]</t>
    </r>
    <r>
      <rPr>
        <sz val="11"/>
        <color theme="1"/>
        <rFont val="Times New Roman"/>
        <family val="1"/>
      </rPr>
      <t xml:space="preserve">
</t>
    </r>
    <r>
      <rPr>
        <b/>
        <sz val="11"/>
        <color theme="1"/>
        <rFont val="Times New Roman"/>
        <family val="1"/>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</si>
  <si>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 xml:space="preserve">)
</t>
    </r>
    <r>
      <rPr>
        <b/>
        <sz val="11"/>
        <color theme="1"/>
        <rFont val="Times New Roman"/>
        <family val="1"/>
      </rPr>
      <t>[WB I&amp;WD sch P-111, I-f.9.0.2]</t>
    </r>
  </si>
  <si>
    <r>
      <t xml:space="preserve">Supply of 9'' domestic metal exhaust fan
9" (225mm)SWEEP. TRANS AIR - 
</t>
    </r>
    <r>
      <rPr>
        <b/>
        <sz val="11"/>
        <color theme="1"/>
        <rFont val="Times New Roman"/>
        <family val="1"/>
      </rPr>
      <t>( Make-Crompton/Havells/Bajaj</t>
    </r>
    <r>
      <rPr>
        <sz val="11"/>
        <color theme="1"/>
        <rFont val="Times New Roman"/>
        <family val="1"/>
      </rPr>
      <t>) 
(</t>
    </r>
    <r>
      <rPr>
        <b/>
        <sz val="11"/>
        <color theme="1"/>
        <rFont val="Times New Roman"/>
        <family val="1"/>
      </rPr>
      <t>UD &amp; MA schedule P-14, I-5)</t>
    </r>
    <r>
      <rPr>
        <sz val="11"/>
        <color theme="1"/>
        <rFont val="Times New Roman"/>
        <family val="1"/>
      </rPr>
      <t xml:space="preserve">)
</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</si>
  <si>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 xml:space="preserve">]
</t>
    </r>
    <r>
      <rPr>
        <b/>
        <sz val="11"/>
        <color theme="1"/>
        <rFont val="Times New Roman"/>
        <family val="1"/>
      </rPr>
      <t>[PWD Schedule Page No-E-19, Item No-17] 
(Please follow in details)</t>
    </r>
  </si>
  <si>
    <r>
      <t>Distribution wiring in 1.1 KV grade 22/0.3 (1.5 sqmm)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color theme="1"/>
        <rFont val="Times New Roman"/>
        <family val="1"/>
      </rPr>
      <t>On Board (only for pay counter)</t>
    </r>
    <r>
      <rPr>
        <sz val="11"/>
        <color theme="1"/>
        <rFont val="Times New Roman"/>
        <family val="1"/>
      </rPr>
      <t xml:space="preserve">
[</t>
    </r>
    <r>
      <rPr>
        <b/>
        <sz val="11"/>
        <color theme="1"/>
        <rFont val="Times New Roman"/>
        <family val="1"/>
      </rPr>
      <t>PWD Schedule Page No-E-15; I-4a</t>
    </r>
    <r>
      <rPr>
        <sz val="11"/>
        <color theme="1"/>
        <rFont val="Times New Roman"/>
        <family val="1"/>
      </rPr>
      <t xml:space="preserve">]
</t>
    </r>
  </si>
  <si>
    <t xml:space="preserve">
NAME OF WORK:- ESTIMATE FOR ELECTRICAL WORK OF  PUBLIC Toilet(Model-F) at Keutia Vidya Mandir F.P. School IN WARD NO. 31 UNDER BHATPARA MUNICIPALITY,NORTH 24 PARGANAS
 ( CT/PT) MODEL NO  - F
[</t>
  </si>
</sst>
</file>

<file path=xl/styles.xml><?xml version="1.0" encoding="utf-8"?>
<styleSheet xmlns="http://schemas.openxmlformats.org/spreadsheetml/2006/main">
  <numFmts count="1">
    <numFmt numFmtId="164" formatCode="_ * #,##0.00_ ;_ * \-#,##0.00_ ;_ * &quot;-&quot;??_ ;_ @_ "/>
  </numFmts>
  <fonts count="12">
    <font>
      <sz val="11"/>
      <color theme="1"/>
      <name val="Calibri"/>
      <charset val="134"/>
      <scheme val="minor"/>
    </font>
    <font>
      <sz val="11"/>
      <color theme="1"/>
      <name val="Calibri"/>
      <family val="2"/>
      <scheme val="minor"/>
    </font>
    <font>
      <sz val="11"/>
      <color theme="1"/>
      <name val="Calibri"/>
      <family val="2"/>
      <scheme val="minor"/>
    </font>
    <font>
      <b/>
      <sz val="12"/>
      <color theme="1"/>
      <name val="Times New Roman"/>
      <charset val="134"/>
    </font>
    <font>
      <u/>
      <sz val="11"/>
      <color theme="10"/>
      <name val="Calibri"/>
      <charset val="134"/>
    </font>
    <font>
      <sz val="11"/>
      <color theme="1"/>
      <name val="Calibri"/>
      <charset val="134"/>
      <scheme val="minor"/>
    </font>
    <font>
      <b/>
      <sz val="11"/>
      <color theme="1"/>
      <name val="Times New Roman"/>
      <family val="1"/>
    </font>
    <font>
      <sz val="11"/>
      <color theme="1"/>
      <name val="Times New Roman"/>
      <family val="1"/>
    </font>
    <font>
      <b/>
      <sz val="12"/>
      <color theme="1"/>
      <name val="Times New Roman"/>
      <family val="1"/>
    </font>
    <font>
      <b/>
      <sz val="11"/>
      <color theme="1"/>
      <name val="Calibri"/>
      <family val="2"/>
      <scheme val="minor"/>
    </font>
    <font>
      <b/>
      <sz val="22"/>
      <color theme="1"/>
      <name val="Calibri"/>
      <family val="2"/>
      <scheme val="minor"/>
    </font>
    <font>
      <u/>
      <sz val="11"/>
      <color theme="10"/>
      <name val="Times New Roman"/>
      <family val="1"/>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s>
  <cellStyleXfs count="3">
    <xf numFmtId="0" fontId="0" fillId="0" borderId="0"/>
    <xf numFmtId="0" fontId="4" fillId="0" borderId="0" applyNumberFormat="0" applyFill="0" applyBorder="0" applyAlignment="0" applyProtection="0">
      <alignment vertical="top"/>
      <protection locked="0"/>
    </xf>
    <xf numFmtId="164" fontId="5" fillId="0" borderId="0" applyFont="0" applyFill="0" applyBorder="0" applyAlignment="0" applyProtection="0"/>
  </cellStyleXfs>
  <cellXfs count="43">
    <xf numFmtId="0" fontId="0" fillId="0" borderId="0" xfId="0"/>
    <xf numFmtId="0" fontId="0" fillId="0" borderId="0" xfId="0" applyAlignment="1">
      <alignment wrapText="1"/>
    </xf>
    <xf numFmtId="0" fontId="0" fillId="0" borderId="0" xfId="0" applyAlignment="1">
      <alignment horizontal="center" vertical="center" wrapText="1"/>
    </xf>
    <xf numFmtId="0" fontId="7" fillId="0" borderId="4" xfId="0" applyFont="1" applyBorder="1" applyAlignment="1">
      <alignment horizontal="left" vertical="center" wrapText="1"/>
    </xf>
    <xf numFmtId="0" fontId="7" fillId="0" borderId="4" xfId="0" applyFont="1" applyBorder="1" applyAlignment="1">
      <alignment vertical="center" wrapText="1"/>
    </xf>
    <xf numFmtId="2" fontId="7" fillId="0" borderId="4" xfId="0" applyNumberFormat="1" applyFont="1" applyBorder="1" applyAlignment="1">
      <alignment horizontal="center" vertical="center" wrapText="1"/>
    </xf>
    <xf numFmtId="0" fontId="7" fillId="2" borderId="4" xfId="0" applyFont="1" applyFill="1" applyBorder="1" applyAlignment="1">
      <alignment horizontal="center" vertical="center"/>
    </xf>
    <xf numFmtId="2" fontId="7" fillId="2" borderId="4" xfId="0" applyNumberFormat="1" applyFont="1" applyFill="1" applyBorder="1" applyAlignment="1">
      <alignment horizontal="center" vertical="center"/>
    </xf>
    <xf numFmtId="0" fontId="0" fillId="2" borderId="0" xfId="0" applyFill="1"/>
    <xf numFmtId="0" fontId="7" fillId="2" borderId="4" xfId="0" applyFont="1" applyFill="1" applyBorder="1" applyAlignment="1">
      <alignment vertical="center" wrapText="1"/>
    </xf>
    <xf numFmtId="2" fontId="6" fillId="0" borderId="4" xfId="0" applyNumberFormat="1" applyFont="1" applyBorder="1" applyAlignment="1">
      <alignment horizontal="center" vertical="center"/>
    </xf>
    <xf numFmtId="0" fontId="0" fillId="0" borderId="0" xfId="0" applyAlignment="1">
      <alignment horizontal="center" vertical="center"/>
    </xf>
    <xf numFmtId="0" fontId="7" fillId="0" borderId="4" xfId="0" applyFont="1" applyBorder="1" applyAlignment="1">
      <alignment horizontal="center" vertical="center"/>
    </xf>
    <xf numFmtId="0" fontId="2" fillId="0" borderId="4" xfId="0" applyFont="1" applyBorder="1" applyAlignment="1">
      <alignment vertical="center" wrapText="1"/>
    </xf>
    <xf numFmtId="0" fontId="6" fillId="2" borderId="4" xfId="0" applyFont="1" applyFill="1" applyBorder="1" applyAlignment="1">
      <alignment horizontal="center" vertical="center" wrapText="1"/>
    </xf>
    <xf numFmtId="0" fontId="7" fillId="0" borderId="4" xfId="0" applyFont="1" applyBorder="1" applyAlignment="1">
      <alignment horizontal="center" vertical="center" wrapText="1"/>
    </xf>
    <xf numFmtId="2" fontId="7" fillId="0" borderId="4" xfId="0" applyNumberFormat="1" applyFont="1" applyBorder="1" applyAlignment="1">
      <alignment horizontal="center" vertical="center"/>
    </xf>
    <xf numFmtId="2" fontId="7" fillId="0" borderId="4" xfId="0" applyNumberFormat="1" applyFont="1" applyBorder="1" applyAlignment="1">
      <alignment vertical="center"/>
    </xf>
    <xf numFmtId="0" fontId="7" fillId="2" borderId="4" xfId="0" applyFont="1" applyFill="1" applyBorder="1" applyAlignment="1">
      <alignment horizontal="center" vertical="center" wrapText="1"/>
    </xf>
    <xf numFmtId="0" fontId="2" fillId="0" borderId="4" xfId="0" applyFont="1" applyBorder="1" applyAlignment="1">
      <alignment horizontal="center" vertical="center" wrapText="1"/>
    </xf>
    <xf numFmtId="2" fontId="2" fillId="0" borderId="4" xfId="0" applyNumberFormat="1" applyFont="1" applyBorder="1" applyAlignment="1">
      <alignment horizontal="center" vertical="center" wrapText="1"/>
    </xf>
    <xf numFmtId="0" fontId="2" fillId="0" borderId="4" xfId="0" applyFont="1" applyBorder="1" applyAlignment="1">
      <alignment horizontal="center" vertical="center"/>
    </xf>
    <xf numFmtId="0" fontId="6" fillId="0" borderId="4" xfId="0" applyFont="1" applyBorder="1" applyAlignment="1">
      <alignment wrapText="1"/>
    </xf>
    <xf numFmtId="0" fontId="7" fillId="0" borderId="4" xfId="0" applyFont="1" applyBorder="1" applyAlignment="1">
      <alignment wrapText="1"/>
    </xf>
    <xf numFmtId="0" fontId="2" fillId="0" borderId="4" xfId="0" applyFont="1" applyBorder="1" applyAlignment="1">
      <alignment horizontal="center" vertical="center"/>
    </xf>
    <xf numFmtId="0" fontId="7" fillId="0" borderId="4" xfId="0" applyFont="1" applyBorder="1" applyAlignment="1">
      <alignment horizontal="center" vertical="center"/>
    </xf>
    <xf numFmtId="0" fontId="11" fillId="0" borderId="4" xfId="1" applyFont="1" applyBorder="1" applyAlignment="1" applyProtection="1">
      <alignment horizontal="center" vertical="center"/>
    </xf>
    <xf numFmtId="0" fontId="6" fillId="0" borderId="4" xfId="0" applyFont="1" applyBorder="1" applyAlignment="1">
      <alignment horizontal="center" vertical="center"/>
    </xf>
    <xf numFmtId="0" fontId="6" fillId="0" borderId="4" xfId="0" applyFont="1" applyBorder="1" applyAlignment="1">
      <alignment horizontal="center" vertical="center" wrapText="1"/>
    </xf>
    <xf numFmtId="0" fontId="10" fillId="0" borderId="0" xfId="0" applyFont="1" applyAlignment="1">
      <alignment horizontal="center" wrapText="1"/>
    </xf>
    <xf numFmtId="0" fontId="10" fillId="0" borderId="7" xfId="0" applyFont="1" applyBorder="1" applyAlignment="1">
      <alignment horizontal="center" wrapText="1"/>
    </xf>
    <xf numFmtId="0" fontId="8" fillId="0" borderId="1" xfId="0" applyFont="1" applyBorder="1" applyAlignment="1">
      <alignment wrapText="1"/>
    </xf>
    <xf numFmtId="0" fontId="3" fillId="0" borderId="2" xfId="0" applyFont="1" applyBorder="1" applyAlignment="1">
      <alignment wrapText="1"/>
    </xf>
    <xf numFmtId="0" fontId="3" fillId="0" borderId="3" xfId="0" applyFont="1" applyBorder="1" applyAlignment="1">
      <alignment wrapText="1"/>
    </xf>
    <xf numFmtId="0" fontId="3" fillId="0" borderId="8" xfId="0" applyFont="1" applyBorder="1" applyAlignment="1">
      <alignment wrapText="1"/>
    </xf>
    <xf numFmtId="0" fontId="3" fillId="0" borderId="7" xfId="0" applyFont="1" applyBorder="1" applyAlignment="1">
      <alignment wrapText="1"/>
    </xf>
    <xf numFmtId="0" fontId="3" fillId="0" borderId="9" xfId="0" applyFont="1" applyBorder="1" applyAlignment="1">
      <alignment wrapText="1"/>
    </xf>
    <xf numFmtId="0" fontId="8" fillId="0" borderId="5" xfId="0" applyFont="1" applyBorder="1" applyAlignment="1">
      <alignment horizontal="left" vertical="center" wrapText="1"/>
    </xf>
    <xf numFmtId="0" fontId="3" fillId="0" borderId="6" xfId="0" applyFont="1" applyBorder="1" applyAlignment="1">
      <alignment horizontal="left" vertical="center" wrapText="1"/>
    </xf>
    <xf numFmtId="0" fontId="8" fillId="0" borderId="1" xfId="0" applyFont="1" applyBorder="1" applyAlignment="1">
      <alignment horizontal="left" vertical="center" wrapText="1"/>
    </xf>
    <xf numFmtId="0" fontId="3" fillId="0" borderId="2" xfId="0" applyFont="1" applyBorder="1" applyAlignment="1">
      <alignment horizontal="left" vertical="center" wrapText="1"/>
    </xf>
    <xf numFmtId="0" fontId="7" fillId="0" borderId="4" xfId="0" applyFont="1" applyBorder="1" applyAlignment="1">
      <alignment horizontal="center" vertical="center" wrapText="1"/>
    </xf>
    <xf numFmtId="2" fontId="7" fillId="0" borderId="4" xfId="0" applyNumberFormat="1" applyFont="1" applyBorder="1" applyAlignment="1">
      <alignment horizontal="center" vertical="center"/>
    </xf>
  </cellXfs>
  <cellStyles count="3">
    <cellStyle name="Comma 2" xfId="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F39"/>
  <sheetViews>
    <sheetView tabSelected="1" workbookViewId="0">
      <selection activeCell="K8" sqref="K8"/>
    </sheetView>
  </sheetViews>
  <sheetFormatPr defaultColWidth="9" defaultRowHeight="15"/>
  <cols>
    <col min="1" max="1" width="4.42578125" style="11" bestFit="1" customWidth="1"/>
    <col min="2" max="2" width="73.42578125" style="1" customWidth="1"/>
    <col min="3" max="3" width="5.28515625" style="2" bestFit="1" customWidth="1"/>
    <col min="4" max="4" width="9.28515625" style="11" bestFit="1" customWidth="1"/>
    <col min="5" max="5" width="7.5703125" style="11" bestFit="1" customWidth="1"/>
    <col min="6" max="6" width="9.5703125" bestFit="1" customWidth="1"/>
  </cols>
  <sheetData>
    <row r="1" spans="1:6" ht="15" customHeight="1">
      <c r="A1" s="29" t="s">
        <v>32</v>
      </c>
      <c r="B1" s="29"/>
      <c r="C1" s="29"/>
      <c r="D1" s="29"/>
      <c r="E1" s="29"/>
      <c r="F1" s="29"/>
    </row>
    <row r="2" spans="1:6" ht="15" customHeight="1">
      <c r="A2" s="30"/>
      <c r="B2" s="30"/>
      <c r="C2" s="30"/>
      <c r="D2" s="30"/>
      <c r="E2" s="30"/>
      <c r="F2" s="30"/>
    </row>
    <row r="3" spans="1:6" ht="22.5" customHeight="1">
      <c r="A3" s="31" t="s">
        <v>45</v>
      </c>
      <c r="B3" s="32"/>
      <c r="C3" s="32"/>
      <c r="D3" s="32"/>
      <c r="E3" s="32"/>
      <c r="F3" s="33"/>
    </row>
    <row r="4" spans="1:6" ht="36" customHeight="1">
      <c r="A4" s="34"/>
      <c r="B4" s="35"/>
      <c r="C4" s="35"/>
      <c r="D4" s="35"/>
      <c r="E4" s="35"/>
      <c r="F4" s="36"/>
    </row>
    <row r="5" spans="1:6" ht="27" customHeight="1">
      <c r="A5" s="37" t="s">
        <v>21</v>
      </c>
      <c r="B5" s="38"/>
      <c r="C5" s="38"/>
      <c r="D5" s="38"/>
      <c r="E5" s="38"/>
      <c r="F5" s="38"/>
    </row>
    <row r="6" spans="1:6" ht="27" customHeight="1">
      <c r="A6" s="39" t="s">
        <v>19</v>
      </c>
      <c r="B6" s="40"/>
      <c r="C6" s="40"/>
      <c r="D6" s="40"/>
      <c r="E6" s="40"/>
      <c r="F6" s="40"/>
    </row>
    <row r="7" spans="1:6" s="11" customFormat="1" ht="28.5">
      <c r="A7" s="14" t="s">
        <v>0</v>
      </c>
      <c r="B7" s="14" t="s">
        <v>1</v>
      </c>
      <c r="C7" s="14" t="s">
        <v>2</v>
      </c>
      <c r="D7" s="14" t="s">
        <v>3</v>
      </c>
      <c r="E7" s="14" t="s">
        <v>4</v>
      </c>
      <c r="F7" s="14" t="s">
        <v>5</v>
      </c>
    </row>
    <row r="8" spans="1:6" ht="170.25" customHeight="1">
      <c r="A8" s="25">
        <v>1</v>
      </c>
      <c r="B8" s="4" t="s">
        <v>23</v>
      </c>
      <c r="C8" s="41" t="s">
        <v>7</v>
      </c>
      <c r="D8" s="25">
        <v>16</v>
      </c>
      <c r="E8" s="42">
        <v>612</v>
      </c>
      <c r="F8" s="42">
        <f>D8*E8</f>
        <v>9792</v>
      </c>
    </row>
    <row r="9" spans="1:6">
      <c r="A9" s="25"/>
      <c r="B9" s="4" t="s">
        <v>6</v>
      </c>
      <c r="C9" s="41"/>
      <c r="D9" s="25"/>
      <c r="E9" s="42"/>
      <c r="F9" s="42"/>
    </row>
    <row r="10" spans="1:6" ht="150.75" customHeight="1">
      <c r="A10" s="12">
        <v>2</v>
      </c>
      <c r="B10" s="3" t="s">
        <v>44</v>
      </c>
      <c r="C10" s="15" t="s">
        <v>7</v>
      </c>
      <c r="D10" s="12">
        <v>1</v>
      </c>
      <c r="E10" s="16">
        <v>67</v>
      </c>
      <c r="F10" s="17">
        <f t="shared" ref="F10" si="0">D10*E10</f>
        <v>67</v>
      </c>
    </row>
    <row r="11" spans="1:6" s="8" customFormat="1" ht="44.25">
      <c r="A11" s="6">
        <v>3</v>
      </c>
      <c r="B11" s="9" t="s">
        <v>35</v>
      </c>
      <c r="C11" s="18" t="s">
        <v>8</v>
      </c>
      <c r="D11" s="6">
        <v>1</v>
      </c>
      <c r="E11" s="7">
        <v>5942</v>
      </c>
      <c r="F11" s="17">
        <f>E11*D11</f>
        <v>5942</v>
      </c>
    </row>
    <row r="12" spans="1:6" ht="89.25">
      <c r="A12" s="12">
        <v>4</v>
      </c>
      <c r="B12" s="4" t="s">
        <v>36</v>
      </c>
      <c r="C12" s="15" t="s">
        <v>9</v>
      </c>
      <c r="D12" s="12">
        <v>15</v>
      </c>
      <c r="E12" s="16">
        <v>119</v>
      </c>
      <c r="F12" s="17">
        <f t="shared" ref="F12:F28" si="1">D12*E12</f>
        <v>1785</v>
      </c>
    </row>
    <row r="13" spans="1:6" ht="92.25" customHeight="1">
      <c r="A13" s="6">
        <v>5</v>
      </c>
      <c r="B13" s="9" t="s">
        <v>27</v>
      </c>
      <c r="C13" s="15" t="s">
        <v>22</v>
      </c>
      <c r="D13" s="12">
        <v>1</v>
      </c>
      <c r="E13" s="5">
        <v>935</v>
      </c>
      <c r="F13" s="17">
        <f t="shared" si="1"/>
        <v>935</v>
      </c>
    </row>
    <row r="14" spans="1:6" ht="59.25">
      <c r="A14" s="12">
        <v>6</v>
      </c>
      <c r="B14" s="4" t="s">
        <v>37</v>
      </c>
      <c r="C14" s="15" t="s">
        <v>8</v>
      </c>
      <c r="D14" s="12">
        <v>4</v>
      </c>
      <c r="E14" s="5">
        <v>168</v>
      </c>
      <c r="F14" s="17">
        <f t="shared" si="1"/>
        <v>672</v>
      </c>
    </row>
    <row r="15" spans="1:6" ht="59.25">
      <c r="A15" s="6">
        <v>7</v>
      </c>
      <c r="B15" s="4" t="s">
        <v>38</v>
      </c>
      <c r="C15" s="15" t="s">
        <v>8</v>
      </c>
      <c r="D15" s="12">
        <v>1</v>
      </c>
      <c r="E15" s="5">
        <v>208</v>
      </c>
      <c r="F15" s="17">
        <f t="shared" si="1"/>
        <v>208</v>
      </c>
    </row>
    <row r="16" spans="1:6" ht="45">
      <c r="A16" s="12">
        <v>8</v>
      </c>
      <c r="B16" s="4" t="s">
        <v>24</v>
      </c>
      <c r="C16" s="15" t="s">
        <v>8</v>
      </c>
      <c r="D16" s="12">
        <v>4</v>
      </c>
      <c r="E16" s="16">
        <v>451</v>
      </c>
      <c r="F16" s="17">
        <f t="shared" si="1"/>
        <v>1804</v>
      </c>
    </row>
    <row r="17" spans="1:6" ht="45">
      <c r="A17" s="6">
        <v>9</v>
      </c>
      <c r="B17" s="4" t="s">
        <v>39</v>
      </c>
      <c r="C17" s="15" t="s">
        <v>8</v>
      </c>
      <c r="D17" s="12">
        <v>4</v>
      </c>
      <c r="E17" s="16">
        <v>86</v>
      </c>
      <c r="F17" s="17">
        <f t="shared" si="1"/>
        <v>344</v>
      </c>
    </row>
    <row r="18" spans="1:6" ht="44.25">
      <c r="A18" s="12">
        <v>10</v>
      </c>
      <c r="B18" s="3" t="s">
        <v>40</v>
      </c>
      <c r="C18" s="15" t="s">
        <v>8</v>
      </c>
      <c r="D18" s="12">
        <v>6</v>
      </c>
      <c r="E18" s="5">
        <v>654</v>
      </c>
      <c r="F18" s="17">
        <f t="shared" si="1"/>
        <v>3924</v>
      </c>
    </row>
    <row r="19" spans="1:6" ht="94.5" customHeight="1">
      <c r="A19" s="6">
        <v>11</v>
      </c>
      <c r="B19" s="3" t="s">
        <v>41</v>
      </c>
      <c r="C19" s="15" t="s">
        <v>8</v>
      </c>
      <c r="D19" s="12">
        <v>1</v>
      </c>
      <c r="E19" s="5">
        <v>3016</v>
      </c>
      <c r="F19" s="17">
        <f t="shared" si="1"/>
        <v>3016</v>
      </c>
    </row>
    <row r="20" spans="1:6" ht="61.5" customHeight="1">
      <c r="A20" s="12">
        <v>12</v>
      </c>
      <c r="B20" s="4" t="s">
        <v>42</v>
      </c>
      <c r="C20" s="15" t="s">
        <v>8</v>
      </c>
      <c r="D20" s="12">
        <v>3</v>
      </c>
      <c r="E20" s="5">
        <v>1863</v>
      </c>
      <c r="F20" s="17">
        <f t="shared" si="1"/>
        <v>5589</v>
      </c>
    </row>
    <row r="21" spans="1:6" ht="80.25" customHeight="1">
      <c r="A21" s="6">
        <v>13</v>
      </c>
      <c r="B21" s="13" t="s">
        <v>33</v>
      </c>
      <c r="C21" s="19" t="s">
        <v>8</v>
      </c>
      <c r="D21" s="21">
        <v>3</v>
      </c>
      <c r="E21" s="20">
        <v>247</v>
      </c>
      <c r="F21" s="17">
        <f t="shared" si="1"/>
        <v>741</v>
      </c>
    </row>
    <row r="22" spans="1:6" ht="60">
      <c r="A22" s="12">
        <v>14</v>
      </c>
      <c r="B22" s="13" t="s">
        <v>34</v>
      </c>
      <c r="C22" s="19" t="s">
        <v>8</v>
      </c>
      <c r="D22" s="21">
        <v>3</v>
      </c>
      <c r="E22" s="20">
        <v>82</v>
      </c>
      <c r="F22" s="17">
        <f t="shared" si="1"/>
        <v>246</v>
      </c>
    </row>
    <row r="23" spans="1:6" ht="45">
      <c r="A23" s="6">
        <v>15</v>
      </c>
      <c r="B23" s="4" t="s">
        <v>28</v>
      </c>
      <c r="C23" s="15" t="s">
        <v>29</v>
      </c>
      <c r="D23" s="12">
        <v>1</v>
      </c>
      <c r="E23" s="16">
        <v>2283</v>
      </c>
      <c r="F23" s="17">
        <f t="shared" si="1"/>
        <v>2283</v>
      </c>
    </row>
    <row r="24" spans="1:6" ht="32.25" customHeight="1">
      <c r="A24" s="12">
        <v>16</v>
      </c>
      <c r="B24" s="4" t="s">
        <v>30</v>
      </c>
      <c r="C24" s="15" t="s">
        <v>29</v>
      </c>
      <c r="D24" s="12">
        <v>1</v>
      </c>
      <c r="E24" s="16">
        <v>66</v>
      </c>
      <c r="F24" s="17">
        <f t="shared" si="1"/>
        <v>66</v>
      </c>
    </row>
    <row r="25" spans="1:6" ht="105">
      <c r="A25" s="6">
        <v>17</v>
      </c>
      <c r="B25" s="4" t="s">
        <v>31</v>
      </c>
      <c r="C25" s="15" t="s">
        <v>29</v>
      </c>
      <c r="D25" s="12">
        <v>2</v>
      </c>
      <c r="E25" s="16">
        <v>201</v>
      </c>
      <c r="F25" s="17">
        <f t="shared" si="1"/>
        <v>402</v>
      </c>
    </row>
    <row r="26" spans="1:6" ht="103.5">
      <c r="A26" s="12">
        <v>18</v>
      </c>
      <c r="B26" s="4" t="s">
        <v>43</v>
      </c>
      <c r="C26" s="15" t="s">
        <v>8</v>
      </c>
      <c r="D26" s="12">
        <v>1</v>
      </c>
      <c r="E26" s="16">
        <v>784</v>
      </c>
      <c r="F26" s="17">
        <f t="shared" si="1"/>
        <v>784</v>
      </c>
    </row>
    <row r="27" spans="1:6" ht="75">
      <c r="A27" s="6">
        <v>19</v>
      </c>
      <c r="B27" s="4" t="s">
        <v>20</v>
      </c>
      <c r="C27" s="15" t="s">
        <v>8</v>
      </c>
      <c r="D27" s="12">
        <v>1</v>
      </c>
      <c r="E27" s="16">
        <v>7920</v>
      </c>
      <c r="F27" s="17">
        <f t="shared" si="1"/>
        <v>7920</v>
      </c>
    </row>
    <row r="28" spans="1:6" ht="30">
      <c r="A28" s="12">
        <v>20</v>
      </c>
      <c r="B28" s="4" t="s">
        <v>10</v>
      </c>
      <c r="C28" s="15" t="s">
        <v>8</v>
      </c>
      <c r="D28" s="12">
        <v>1</v>
      </c>
      <c r="E28" s="16">
        <v>450</v>
      </c>
      <c r="F28" s="17">
        <f t="shared" si="1"/>
        <v>450</v>
      </c>
    </row>
    <row r="29" spans="1:6" ht="15" customHeight="1">
      <c r="A29" s="24"/>
      <c r="B29" s="22"/>
      <c r="C29" s="15"/>
      <c r="D29" s="25" t="s">
        <v>11</v>
      </c>
      <c r="E29" s="25"/>
      <c r="F29" s="16">
        <f>SUM(F8:F28)</f>
        <v>46970</v>
      </c>
    </row>
    <row r="30" spans="1:6" ht="18" customHeight="1">
      <c r="A30" s="24"/>
      <c r="B30" s="22"/>
      <c r="C30" s="15"/>
      <c r="D30" s="25" t="s">
        <v>12</v>
      </c>
      <c r="E30" s="25"/>
      <c r="F30" s="16">
        <f>F29*18%</f>
        <v>8454.6</v>
      </c>
    </row>
    <row r="31" spans="1:6" ht="22.5" customHeight="1">
      <c r="A31" s="24"/>
      <c r="B31" s="22"/>
      <c r="C31" s="15"/>
      <c r="D31" s="25" t="s">
        <v>13</v>
      </c>
      <c r="E31" s="25"/>
      <c r="F31" s="16">
        <f>F29+F30</f>
        <v>55424.6</v>
      </c>
    </row>
    <row r="32" spans="1:6" ht="18.75" customHeight="1">
      <c r="A32" s="24"/>
      <c r="B32" s="23"/>
      <c r="C32" s="15"/>
      <c r="D32" s="26" t="s">
        <v>14</v>
      </c>
      <c r="E32" s="26"/>
      <c r="F32" s="16">
        <f>F31*1%</f>
        <v>554.24599999999998</v>
      </c>
    </row>
    <row r="33" spans="1:6" ht="19.5" customHeight="1">
      <c r="A33" s="24"/>
      <c r="B33" s="23"/>
      <c r="C33" s="15"/>
      <c r="D33" s="26" t="s">
        <v>15</v>
      </c>
      <c r="E33" s="26"/>
      <c r="F33" s="16">
        <f>F31+F32</f>
        <v>55978.845999999998</v>
      </c>
    </row>
    <row r="34" spans="1:6" ht="21" customHeight="1">
      <c r="A34" s="24"/>
      <c r="B34" s="4" t="s">
        <v>16</v>
      </c>
      <c r="C34" s="15"/>
      <c r="D34" s="26" t="s">
        <v>17</v>
      </c>
      <c r="E34" s="26"/>
      <c r="F34" s="16">
        <f>F33*3%</f>
        <v>1679.36538</v>
      </c>
    </row>
    <row r="35" spans="1:6" ht="15.75" customHeight="1">
      <c r="A35" s="24"/>
      <c r="B35" s="4" t="s">
        <v>18</v>
      </c>
      <c r="C35" s="15"/>
      <c r="D35" s="27" t="s">
        <v>11</v>
      </c>
      <c r="E35" s="27"/>
      <c r="F35" s="16">
        <f>F33+F34</f>
        <v>57658.211380000001</v>
      </c>
    </row>
    <row r="36" spans="1:6" ht="21" customHeight="1">
      <c r="A36" s="24"/>
      <c r="B36" s="4"/>
      <c r="C36" s="15"/>
      <c r="D36" s="27" t="s">
        <v>25</v>
      </c>
      <c r="E36" s="27"/>
      <c r="F36" s="10">
        <v>57658</v>
      </c>
    </row>
    <row r="37" spans="1:6" ht="23.25" customHeight="1">
      <c r="A37" s="24"/>
      <c r="B37" s="28" t="s">
        <v>26</v>
      </c>
      <c r="C37" s="28"/>
      <c r="D37" s="28"/>
      <c r="E37" s="28"/>
      <c r="F37" s="28"/>
    </row>
    <row r="38" spans="1:6" ht="7.5" customHeight="1">
      <c r="C38" s="1"/>
      <c r="D38" s="1"/>
      <c r="E38" s="1"/>
      <c r="F38" s="1"/>
    </row>
    <row r="39" spans="1:6" ht="34.5" customHeight="1">
      <c r="C39" s="1"/>
      <c r="D39" s="1"/>
      <c r="E39" s="1"/>
      <c r="F39" s="1"/>
    </row>
  </sheetData>
  <mergeCells count="19">
    <mergeCell ref="A1:F2"/>
    <mergeCell ref="A3:F4"/>
    <mergeCell ref="A5:F5"/>
    <mergeCell ref="A6:F6"/>
    <mergeCell ref="A8:A9"/>
    <mergeCell ref="C8:C9"/>
    <mergeCell ref="D8:D9"/>
    <mergeCell ref="E8:E9"/>
    <mergeCell ref="F8:F9"/>
    <mergeCell ref="A29:A37"/>
    <mergeCell ref="D29:E29"/>
    <mergeCell ref="D30:E30"/>
    <mergeCell ref="D31:E31"/>
    <mergeCell ref="D32:E32"/>
    <mergeCell ref="D33:E33"/>
    <mergeCell ref="D34:E34"/>
    <mergeCell ref="D35:E35"/>
    <mergeCell ref="D36:E36"/>
    <mergeCell ref="B37:F37"/>
  </mergeCells>
  <hyperlinks>
    <hyperlink ref="D34" r:id="rId1"/>
    <hyperlink ref="D32" r:id="rId2"/>
  </hyperlinks>
  <pageMargins left="0.39370078740157499" right="0.196850393700787" top="0" bottom="0" header="0.31496062992126" footer="0.31496062992126"/>
  <pageSetup paperSize="9" scale="84"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shyamnagar rishi arvindo balika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electric</dc:creator>
  <cp:lastModifiedBy>user</cp:lastModifiedBy>
  <cp:lastPrinted>2025-04-28T08:25:47Z</cp:lastPrinted>
  <dcterms:created xsi:type="dcterms:W3CDTF">2006-09-16T00:00:00Z</dcterms:created>
  <dcterms:modified xsi:type="dcterms:W3CDTF">2025-08-12T07:25:09Z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