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SBM\@New Proposal\07. 07.07.2025\"/>
    </mc:Choice>
  </mc:AlternateContent>
  <xr:revisionPtr revIDLastSave="0" documentId="13_ncr:1_{BE18D578-B0AF-451E-9552-894372A141F6}" xr6:coauthVersionLast="47" xr6:coauthVersionMax="47" xr10:uidLastSave="{00000000-0000-0000-0000-000000000000}"/>
  <bookViews>
    <workbookView xWindow="-120" yWindow="-120" windowWidth="21840" windowHeight="13020" xr2:uid="{00000000-000D-0000-FFFF-FFFF00000000}"/>
  </bookViews>
  <sheets>
    <sheet name="Elec" sheetId="2" r:id="rId1"/>
    <sheet name="Sheet1" sheetId="1" r:id="rId2"/>
  </sheets>
  <definedNames>
    <definedName name="_xlnm.Print_Titles" localSheetId="0">Elec!$3:$3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F24" i="2"/>
  <c r="F23" i="2"/>
  <c r="F22" i="2"/>
  <c r="F20" i="2"/>
  <c r="F19" i="2"/>
  <c r="F18" i="2"/>
  <c r="F17" i="2"/>
  <c r="F16" i="2"/>
  <c r="F15" i="2"/>
  <c r="F14" i="2"/>
  <c r="F13" i="2"/>
  <c r="F12" i="2"/>
  <c r="F11" i="2"/>
  <c r="F9" i="2"/>
  <c r="F8" i="2"/>
  <c r="F7" i="2"/>
  <c r="F6" i="2"/>
  <c r="F5" i="2"/>
  <c r="F4" i="2"/>
  <c r="E28" i="2" l="1"/>
  <c r="E27" i="2"/>
  <c r="E30" i="2" l="1"/>
  <c r="E31" i="2" s="1"/>
  <c r="E29" i="2"/>
</calcChain>
</file>

<file path=xl/sharedStrings.xml><?xml version="1.0" encoding="utf-8"?>
<sst xmlns="http://schemas.openxmlformats.org/spreadsheetml/2006/main" count="86" uniqueCount="72">
  <si>
    <t>Sl. No.</t>
  </si>
  <si>
    <t>Description of Works.</t>
  </si>
  <si>
    <t>Unit</t>
  </si>
  <si>
    <t>Qty.</t>
  </si>
  <si>
    <t>Rates. in Rs.</t>
  </si>
  <si>
    <t>Amount. Rs.</t>
  </si>
  <si>
    <t>Supply &amp; Fixing 240 V, 32 A. D.P. Sheet steel main switch on angle / flat  iron frame on wall with earthing attachment as per G.S. ( Havells make.)  [ Near  Service point ]  [ PWD. P – D-1 / I –1.a ]</t>
  </si>
  <si>
    <t>each</t>
  </si>
  <si>
    <t>Supply &amp; drawing 1.1 Kv. Grade 2x 56/0.3 ( 4.0 Sq.mm ) + 1 x 36/0.3 ( 2.5 Sq.mm ) single core stranded FR PVC insulated &amp; sheathed copper wire  ( Brand approved by EIC ) in 20 mm. dia. PVC rigid conduit ( Precision make ) incl. necy. fittings as required. ( For Supply line &amp; Main switch to SPN.D.B ) as per G.S  [ PWD. P- E-14 / - 1.a ]</t>
  </si>
  <si>
    <t>R.M.</t>
  </si>
  <si>
    <t>set</t>
  </si>
  <si>
    <t xml:space="preserve"> S &amp; F 240 V MCB of breaking capacity 10KA &amp; characteristics on din rail and necy. connection 6- 10 A .S.P.M.C.B. as per G.S  ( PWD P- D-6 /I-7 ) [ Havells make ]</t>
  </si>
  <si>
    <t>Each</t>
  </si>
  <si>
    <t>S &amp; F 240 V , 40 Amp. MCB. Isolator on Din rail and necy. connection  as per G.S. [ PWD P- D-5 /I- 6 ] Havells make ]</t>
  </si>
  <si>
    <t>Distribution wiring in 22/ 0.3 ( 1.5 sq.mm ) single core stranded FR.PVC. insulated &amp; unsheathed copper wire ( brand approved by EIC ) in 20 mm size PVC rigid conduit  ( Precision make ) with 1x22/0.3 ( 1.5 Sq.mm ) single core stranded FR.PVC. insulated &amp; sheathed copper wire for ECC to light , fan points etc. with piano key type switch ( Anchor make ) fixed on M.S. CRC sheet metal      ( 16 SWG ) switch board cum JB on wall complete with 2 no's suitable size PH &amp; N copper bar incl. bakelite ( wall matching colour ) top cover of 3 mm. thick and incl. 175 mm x 100 mm x 65 mm inspection box making earthing attachment , painting the M.S. Boxb and mending good the damages to original finish. ( Average Run – 6 mts. )   [ PWD . P- E-14 / I – 2 ]</t>
  </si>
  <si>
    <t>Point</t>
  </si>
  <si>
    <t>Distribution wiring in 22/ 0.3 ( 1.5 sq.mm ) single core stranded FR.PVC. insulated &amp; unsheathed copper wire ( brand approved by EIC ) in 20 mm size PVC rigid conduit  ( Precision make ) with 1x22/0.3 ( 1.5 Sq.mm ) single core stranded FR.PVC. insulated &amp; sheathed copper wire as ECC to 6 A , 3 pin flush type plug socket &amp; Piano key Type switch ( Anchor make )  fixed on M.S. CRC sheet metal  ( 16 SWG ) switch board cum JB on wall complete with 2 no's suitable size PH &amp; N copper bar incl. bakelite ( wall matching colour ) top cover of 3 mm. thick and incl. 175 mm x 100 mm x 65 mm inspection box making earthing attachment , painting the M.S. Boxb and mending good the damages to original finish.</t>
  </si>
  <si>
    <r>
      <t>A.</t>
    </r>
    <r>
      <rPr>
        <sz val="7"/>
        <color theme="1"/>
        <rFont val="Times New Roman"/>
        <family val="1"/>
      </rPr>
      <t xml:space="preserve">      </t>
    </r>
    <r>
      <rPr>
        <sz val="11"/>
        <color theme="1"/>
        <rFont val="Calibri"/>
        <family val="2"/>
        <scheme val="minor"/>
      </rPr>
      <t>( On Board )</t>
    </r>
  </si>
  <si>
    <t>P.P.</t>
  </si>
  <si>
    <r>
      <t>B.</t>
    </r>
    <r>
      <rPr>
        <sz val="7"/>
        <color theme="1"/>
        <rFont val="Times New Roman"/>
        <family val="1"/>
      </rPr>
      <t xml:space="preserve">      </t>
    </r>
    <r>
      <rPr>
        <sz val="11"/>
        <color theme="1"/>
        <rFont val="Calibri"/>
        <family val="2"/>
        <scheme val="minor"/>
      </rPr>
      <t>3.0 mts.                                            [ PWD . P- E-15 / I – 4 ]</t>
    </r>
  </si>
  <si>
    <t>S &amp; fixing LED batten Tube Light fittings complete ( Philip’s make . Model – TMC-501P-1xT-22 watt P3241 ) fitted on wall /ceiling as per direction of E.I.C.  [18+4 =22 Nos.]  Rate: Rs.451.00 + 86.00 = Rs.537.00                     
  [ I &amp; WD . P-113 ]+[ PWD -P- C-2 /I-14.a ]</t>
  </si>
  <si>
    <t>S &amp; Fixing 250 V. A.C. ceiling fan of             ( Crompton / Bajaj / Havells -make ) of 1200 mm. sweep . Model – Cool Breeze , Brown colour complete set incl. fixing only ceiling complete with blades , canopy , fork , rubber bush etc. with 30 cm. down rod incl. painting and necy. connection by copper wire as per direction of E.I.C. [ UD &amp; MA Pg-23;70 ] + [PWD – P- C-3 /I- 21.a.] Rate: 2283.00 + 66.00 = 2349.00</t>
  </si>
  <si>
    <t>S &amp; Fixing socket type fan regulato ( Step type ) [Brand approved by EIC ] on existing sheet metal board incl. making connection etc. as per G.S. 
[ PWD. P- E-6 /I- 18.b]</t>
  </si>
  <si>
    <t>S &amp; F bulk head light fittings ( Havells make ) with die cast aluminium housing &amp; frosted glass on wall incl. S &amp; F 8 watt LED lamp complete set. [ 1- Kitchen + 1 – Toilet ] ( PWD. P- D-13 / I – 23 )
Rate: 579.00 + 75.00 = 654.00</t>
  </si>
  <si>
    <t>S &amp; F 230 V. Metal Exhaust Fan – 12 “ (300 mm ) sweep single phase complete with all accessories incl. louver shutter    ( Model – Crompton / Havells / Bajaj make ) – Trans Air . [ For Kitchen only ]      
   [ UD &amp; MA .P- 14 / I – 5]</t>
  </si>
  <si>
    <t>Set.</t>
  </si>
  <si>
    <t>S &amp; F 230 V. Metal Exhaust Fan – 9 “ (300 mm ) sweep single phase complete with all accessories incl. louver shutte( Model – Crompton / Havells / Bajaj make ) – Trans Air . [ For Kitchen only ]  
 [ UD &amp; MA .P- 14 / I – 6]</t>
  </si>
  <si>
    <t>Fixing only exhaust fan after making hole in wall and mending good the damages and net cement finish etc. as practicable as possible and providing necy. length of PVC. Copper wire and making connection of 12 “sweep Exhaust fan.       [ PWD.P- C-4 / I – 28.b.]</t>
  </si>
  <si>
    <t>Fixing only exhaust fan after making hole in wall and mending good the damages and net cement finish etc. as practicable as possible and providing necy. length of PVC. Copper wire and making connection of 9 “sweep Exhaust fan.         [ PWD.P- C-4 / I – 28.b.]</t>
  </si>
  <si>
    <t>S &amp; Fixing &gt;5 Ltr. Water purifier. RO = UV + UF +TDS Water Purifier ( White , Blue ) complete set. Fitted on wall as per direction of E.I.C. [ Make- Kent/Aquaguard/Pureit ]</t>
  </si>
  <si>
    <t>Supply &amp; installation water pump 220/240 V. 1 H.P. residential water pump self-priming single phase , high suction capacity , wide voltage range, line connection etc. complete set.             ( Crompton/KSB make ) 
UDMA Pg-44;34</t>
  </si>
  <si>
    <t xml:space="preserve">Supply Delivery and installation of ABC Powder type fire
extinguishers (stored pressure) HSN code-84241000 conforming
to IS:15683 and complete in all respect as per direction of EIC  06 Kg with ISI marked Mono Ammonium Phosphate base 
ABC power conforming to IS:14609 and pressurized with
nitrogen gas. Suitable for operating between (-)30ºC to
(+)55ºC. Fire rating -2A &amp; 21B         
[UDMA Pg-23;77]     </t>
  </si>
  <si>
    <t xml:space="preserve">Supply, Delivery and installation of Co2 type fire
extinguishers: HSN code-84241000  4.5 Kg capacity with ISI marked Co2
 type fire extinguisher 
squeeze grip type conforming to IS:15683:2006 made
from seamless cylinder conforming to IS:7285 duly
approved by Chief controller of explosive, Nagpur, fitted
with ISI marked controller of explosive, Nagpur, fittet with
ISI marked controlled valve conforming to IS:3224, high
pressure 1 mtr. long discharge hose and horn complete
with initial gas charged with carrying handle and wall
mounting bracket suitable for operating between (-)30ºC
to (+)55ºC. Fire rating -13B.
[UDMA Pg-24;78]    </t>
  </si>
  <si>
    <t>Earthing with 50 mm. dia. ISI make -Medium gauge G.I. pipe of 3.04 mts. Length x 3.64 mm. thick and 1 x 14 SWG G.I. Hot Dip wire ( 4 Mts long )  with necy. items for earthing works as per PWD. Schedule .[ PWD . P- G-1 / I – 2.a ]</t>
  </si>
  <si>
    <t>A. Sub Total in Rs.</t>
  </si>
  <si>
    <t>B. GST applicable on sub total (A) @ 18%</t>
  </si>
  <si>
    <t>C. Cost of Elec. works (C=A+B)</t>
  </si>
  <si>
    <t>D. Labour welfare cess @1% on ( C)</t>
  </si>
  <si>
    <t>E. Contingencies charges @ 3% on (C ) =</t>
  </si>
  <si>
    <t xml:space="preserve">Total  (C+D+E)=  </t>
  </si>
  <si>
    <t>•	District Charge to be incorporated as extra on schedule items. [ P.W.D &amp; I &amp; WD ]
•	District Charges Copy are Enclosed.</t>
  </si>
  <si>
    <r>
      <t>Name of work:</t>
    </r>
    <r>
      <rPr>
        <sz val="14"/>
        <color theme="1"/>
        <rFont val="Calibri"/>
        <family val="2"/>
        <scheme val="minor"/>
      </rPr>
      <t xml:space="preserve">  Construction of Public Toilet Model - A Electrical Item. </t>
    </r>
  </si>
  <si>
    <t>E L E C. M O D E L  E S T I M A T E</t>
  </si>
  <si>
    <t xml:space="preserve"> Supply &amp; fixing double door SPN.MCB D&gt;B with IP-42/43 protection , concealed in wall after cutting the wall &amp; mending good the damages to original finish incl. inter – connection with suitable size of copper wire and neutral link &amp; provision for earthing for 2 + 6 way BDB ( Havells make ) [ PWD. P- D-9 / I – 13 )</t>
  </si>
  <si>
    <t>Cable</t>
  </si>
  <si>
    <t>Supply and laying of LT Cable XLPE Armoured 3C 10 sq mm</t>
  </si>
  <si>
    <t>Pipe Earthing</t>
  </si>
  <si>
    <t>Earthing with 50mm 3 mtr long GI pipe</t>
  </si>
  <si>
    <t>Earth Connection</t>
  </si>
  <si>
    <t>S&amp;F earth busbar of galvanized (Hot Dip) MS flat</t>
  </si>
  <si>
    <t>25mm x 6mm</t>
  </si>
  <si>
    <t>S&amp;F GI wire for earth connection - 8 SWG</t>
  </si>
  <si>
    <t>SPN Distribution Board</t>
  </si>
  <si>
    <t>S&amp;F 6way SPN DB</t>
  </si>
  <si>
    <t>S&amp;F 40A DP MCB</t>
  </si>
  <si>
    <t>S&amp;F 40A DP Isolator</t>
  </si>
  <si>
    <t>S&amp;F 6-32A SP MCB</t>
  </si>
  <si>
    <t>Supply and Laying of 3x2.5 sq mm copper wire -DB internal wiring</t>
  </si>
  <si>
    <t>Wiring</t>
  </si>
  <si>
    <t>Supply and Laying of 2x1.5sq mm + 1x1.5sq mm copper wiring including switch, earth connection, mending damage- 6m Point wiring</t>
  </si>
  <si>
    <t>Supply and Laying of 2x1.5sq mm+ 1x1.5sq mm copper wiring including switch, earth connection, mending damage- 8m Point wiring</t>
  </si>
  <si>
    <t>Supply and Laying of 2x2.5sq mm+ 1x1.5sq mm copper wire wiring</t>
  </si>
  <si>
    <t>Supply and Laying of 2x4Sq mm+ 1x2.5sq mm copper wire wiring</t>
  </si>
  <si>
    <t>S&amp;F Casing-Capping - 25x10mm</t>
  </si>
  <si>
    <t>S&amp;F 3way Ceiling Rose</t>
  </si>
  <si>
    <t>Switch Board Component</t>
  </si>
  <si>
    <t>S&amp;F 16A Socket on existing switch Board</t>
  </si>
  <si>
    <t>S&amp;F 6A Socket on existing switch Board</t>
  </si>
  <si>
    <t>S&amp;F 16A Switch on existing switch Board</t>
  </si>
  <si>
    <t>S&amp;F 25A Motor Starter+25A MCB with S&amp;F switch board and top cover</t>
  </si>
  <si>
    <t>S&amp;F 6A Switch on existing switch Board</t>
  </si>
  <si>
    <t>S&amp;F 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</si>
</sst>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sz val="7"/>
      <color theme="1"/>
      <name val="Times New Roman"/>
      <family val="1"/>
    </font>
    <font>
      <b/>
      <sz val="12"/>
      <color theme="1"/>
      <name val="Calibri"/>
      <family val="2"/>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3" fillId="0" borderId="0" xfId="0" applyFont="1" applyAlignment="1">
      <alignment horizontal="center" vertical="center"/>
    </xf>
    <xf numFmtId="0" fontId="4"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left" vertical="center" wrapText="1"/>
    </xf>
    <xf numFmtId="43" fontId="0" fillId="0" borderId="2" xfId="1" applyFont="1" applyBorder="1" applyAlignment="1">
      <alignment vertical="center" wrapText="1"/>
    </xf>
    <xf numFmtId="43" fontId="0" fillId="0" borderId="2" xfId="1" applyFont="1" applyBorder="1" applyAlignment="1">
      <alignment horizontal="righ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7" fillId="0" borderId="2" xfId="0" applyFont="1" applyBorder="1" applyAlignment="1">
      <alignment horizontal="right" vertical="center" wrapText="1"/>
    </xf>
    <xf numFmtId="43"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0" fillId="0" borderId="0" xfId="0"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CEDCD-839B-4970-B01A-74A5AE08709B}">
  <sheetPr>
    <pageSetUpPr fitToPage="1"/>
  </sheetPr>
  <dimension ref="A1:F34"/>
  <sheetViews>
    <sheetView tabSelected="1" zoomScaleNormal="100" workbookViewId="0">
      <pane ySplit="3" topLeftCell="A4" activePane="bottomLeft" state="frozen"/>
      <selection pane="bottomLeft" sqref="A1:F1"/>
    </sheetView>
  </sheetViews>
  <sheetFormatPr defaultRowHeight="15" x14ac:dyDescent="0.25"/>
  <cols>
    <col min="1" max="1" width="9.140625" style="11"/>
    <col min="2" max="2" width="64.5703125" customWidth="1"/>
    <col min="3" max="3" width="11.5703125" style="11" customWidth="1"/>
    <col min="4" max="4" width="13.28515625" style="11" customWidth="1"/>
    <col min="5" max="5" width="11.7109375" customWidth="1"/>
    <col min="6" max="6" width="23.5703125" customWidth="1"/>
  </cols>
  <sheetData>
    <row r="1" spans="1:6" ht="26.25" customHeight="1" x14ac:dyDescent="0.25">
      <c r="A1" s="1" t="s">
        <v>42</v>
      </c>
      <c r="B1" s="1"/>
      <c r="C1" s="1"/>
      <c r="D1" s="1"/>
      <c r="E1" s="1"/>
      <c r="F1" s="1"/>
    </row>
    <row r="2" spans="1:6" ht="28.5" customHeight="1" x14ac:dyDescent="0.25">
      <c r="A2" s="2" t="s">
        <v>41</v>
      </c>
      <c r="B2" s="2"/>
      <c r="C2" s="2"/>
      <c r="D2" s="2"/>
      <c r="E2" s="2"/>
      <c r="F2" s="2"/>
    </row>
    <row r="3" spans="1:6" ht="24" customHeight="1" x14ac:dyDescent="0.25">
      <c r="A3" s="3" t="s">
        <v>0</v>
      </c>
      <c r="B3" s="3" t="s">
        <v>1</v>
      </c>
      <c r="C3" s="3" t="s">
        <v>2</v>
      </c>
      <c r="D3" s="3" t="s">
        <v>3</v>
      </c>
      <c r="E3" s="3" t="s">
        <v>4</v>
      </c>
      <c r="F3" s="3" t="s">
        <v>5</v>
      </c>
    </row>
    <row r="4" spans="1:6" ht="45" x14ac:dyDescent="0.25">
      <c r="A4" s="4">
        <v>1</v>
      </c>
      <c r="B4" s="5" t="s">
        <v>6</v>
      </c>
      <c r="C4" s="4" t="s">
        <v>7</v>
      </c>
      <c r="D4" s="4">
        <v>1</v>
      </c>
      <c r="E4" s="6">
        <v>1277</v>
      </c>
      <c r="F4" s="7">
        <f t="shared" ref="F4:F9" si="0">D4*E4</f>
        <v>1277</v>
      </c>
    </row>
    <row r="5" spans="1:6" ht="75" x14ac:dyDescent="0.25">
      <c r="A5" s="4">
        <v>2</v>
      </c>
      <c r="B5" s="8" t="s">
        <v>8</v>
      </c>
      <c r="C5" s="4" t="s">
        <v>9</v>
      </c>
      <c r="D5" s="4">
        <v>30</v>
      </c>
      <c r="E5" s="6">
        <v>149</v>
      </c>
      <c r="F5" s="7">
        <f t="shared" si="0"/>
        <v>4470</v>
      </c>
    </row>
    <row r="6" spans="1:6" ht="75" x14ac:dyDescent="0.25">
      <c r="A6" s="4">
        <v>3</v>
      </c>
      <c r="B6" s="5" t="s">
        <v>43</v>
      </c>
      <c r="C6" s="4" t="s">
        <v>10</v>
      </c>
      <c r="D6" s="4">
        <v>1</v>
      </c>
      <c r="E6" s="6">
        <v>1073</v>
      </c>
      <c r="F6" s="7">
        <f t="shared" si="0"/>
        <v>1073</v>
      </c>
    </row>
    <row r="7" spans="1:6" ht="45" x14ac:dyDescent="0.25">
      <c r="A7" s="4">
        <v>4</v>
      </c>
      <c r="B7" s="5" t="s">
        <v>11</v>
      </c>
      <c r="C7" s="4" t="s">
        <v>12</v>
      </c>
      <c r="D7" s="4">
        <v>6</v>
      </c>
      <c r="E7" s="6">
        <v>168</v>
      </c>
      <c r="F7" s="7">
        <f t="shared" si="0"/>
        <v>1008</v>
      </c>
    </row>
    <row r="8" spans="1:6" ht="30" x14ac:dyDescent="0.25">
      <c r="A8" s="4">
        <v>5</v>
      </c>
      <c r="B8" s="5" t="s">
        <v>13</v>
      </c>
      <c r="C8" s="4" t="s">
        <v>12</v>
      </c>
      <c r="D8" s="4">
        <v>1</v>
      </c>
      <c r="E8" s="6">
        <v>208</v>
      </c>
      <c r="F8" s="7">
        <f t="shared" si="0"/>
        <v>208</v>
      </c>
    </row>
    <row r="9" spans="1:6" ht="180" x14ac:dyDescent="0.25">
      <c r="A9" s="4">
        <v>6</v>
      </c>
      <c r="B9" s="5" t="s">
        <v>14</v>
      </c>
      <c r="C9" s="4" t="s">
        <v>15</v>
      </c>
      <c r="D9" s="4">
        <v>38</v>
      </c>
      <c r="E9" s="6">
        <v>691</v>
      </c>
      <c r="F9" s="7">
        <f t="shared" si="0"/>
        <v>26258</v>
      </c>
    </row>
    <row r="10" spans="1:6" ht="165" x14ac:dyDescent="0.25">
      <c r="A10" s="4">
        <v>7</v>
      </c>
      <c r="B10" s="8" t="s">
        <v>16</v>
      </c>
      <c r="C10" s="4"/>
      <c r="D10" s="4"/>
      <c r="E10" s="6"/>
      <c r="F10" s="7"/>
    </row>
    <row r="11" spans="1:6" x14ac:dyDescent="0.25">
      <c r="A11" s="9"/>
      <c r="B11" s="8" t="s">
        <v>17</v>
      </c>
      <c r="C11" s="4" t="s">
        <v>18</v>
      </c>
      <c r="D11" s="4">
        <v>4</v>
      </c>
      <c r="E11" s="6">
        <v>67</v>
      </c>
      <c r="F11" s="7">
        <f t="shared" ref="F11:F24" si="1">D11*E11</f>
        <v>268</v>
      </c>
    </row>
    <row r="12" spans="1:6" x14ac:dyDescent="0.25">
      <c r="A12" s="10"/>
      <c r="B12" s="8" t="s">
        <v>19</v>
      </c>
      <c r="C12" s="4" t="s">
        <v>18</v>
      </c>
      <c r="D12" s="4">
        <v>2</v>
      </c>
      <c r="E12" s="6">
        <v>405</v>
      </c>
      <c r="F12" s="7">
        <f t="shared" si="1"/>
        <v>810</v>
      </c>
    </row>
    <row r="13" spans="1:6" ht="75" x14ac:dyDescent="0.25">
      <c r="A13" s="4">
        <v>8</v>
      </c>
      <c r="B13" s="5" t="s">
        <v>20</v>
      </c>
      <c r="C13" s="4" t="s">
        <v>7</v>
      </c>
      <c r="D13" s="4">
        <v>22</v>
      </c>
      <c r="E13" s="6">
        <v>537</v>
      </c>
      <c r="F13" s="7">
        <f t="shared" si="1"/>
        <v>11814</v>
      </c>
    </row>
    <row r="14" spans="1:6" ht="90" x14ac:dyDescent="0.25">
      <c r="A14" s="4">
        <v>9</v>
      </c>
      <c r="B14" s="5" t="s">
        <v>21</v>
      </c>
      <c r="C14" s="4" t="s">
        <v>7</v>
      </c>
      <c r="D14" s="4">
        <v>14</v>
      </c>
      <c r="E14" s="6">
        <v>2349</v>
      </c>
      <c r="F14" s="7">
        <f t="shared" si="1"/>
        <v>32886</v>
      </c>
    </row>
    <row r="15" spans="1:6" ht="60" x14ac:dyDescent="0.25">
      <c r="A15" s="4">
        <v>10</v>
      </c>
      <c r="B15" s="8" t="s">
        <v>22</v>
      </c>
      <c r="C15" s="4" t="s">
        <v>7</v>
      </c>
      <c r="D15" s="4">
        <v>14</v>
      </c>
      <c r="E15" s="6">
        <v>218</v>
      </c>
      <c r="F15" s="7">
        <f t="shared" si="1"/>
        <v>3052</v>
      </c>
    </row>
    <row r="16" spans="1:6" ht="60" x14ac:dyDescent="0.25">
      <c r="A16" s="4">
        <v>11</v>
      </c>
      <c r="B16" s="8" t="s">
        <v>23</v>
      </c>
      <c r="C16" s="4" t="s">
        <v>7</v>
      </c>
      <c r="D16" s="4">
        <v>2</v>
      </c>
      <c r="E16" s="6">
        <v>654</v>
      </c>
      <c r="F16" s="7">
        <f t="shared" si="1"/>
        <v>1308</v>
      </c>
    </row>
    <row r="17" spans="1:6" ht="60" x14ac:dyDescent="0.25">
      <c r="A17" s="4">
        <v>12</v>
      </c>
      <c r="B17" s="5" t="s">
        <v>24</v>
      </c>
      <c r="C17" s="4" t="s">
        <v>25</v>
      </c>
      <c r="D17" s="4">
        <v>3</v>
      </c>
      <c r="E17" s="6">
        <v>2093</v>
      </c>
      <c r="F17" s="7">
        <f t="shared" si="1"/>
        <v>6279</v>
      </c>
    </row>
    <row r="18" spans="1:6" ht="60" x14ac:dyDescent="0.25">
      <c r="A18" s="4">
        <v>13</v>
      </c>
      <c r="B18" s="5" t="s">
        <v>26</v>
      </c>
      <c r="C18" s="4" t="s">
        <v>7</v>
      </c>
      <c r="D18" s="4">
        <v>1</v>
      </c>
      <c r="E18" s="6">
        <v>1863</v>
      </c>
      <c r="F18" s="7">
        <f t="shared" si="1"/>
        <v>1863</v>
      </c>
    </row>
    <row r="19" spans="1:6" ht="60" x14ac:dyDescent="0.25">
      <c r="A19" s="4">
        <v>14</v>
      </c>
      <c r="B19" s="5" t="s">
        <v>27</v>
      </c>
      <c r="C19" s="4" t="s">
        <v>7</v>
      </c>
      <c r="D19" s="4">
        <v>3</v>
      </c>
      <c r="E19" s="6">
        <v>329</v>
      </c>
      <c r="F19" s="7">
        <f t="shared" si="1"/>
        <v>987</v>
      </c>
    </row>
    <row r="20" spans="1:6" ht="60" x14ac:dyDescent="0.25">
      <c r="A20" s="4">
        <v>15</v>
      </c>
      <c r="B20" s="5" t="s">
        <v>28</v>
      </c>
      <c r="C20" s="4" t="s">
        <v>7</v>
      </c>
      <c r="D20" s="4">
        <v>1</v>
      </c>
      <c r="E20" s="6">
        <v>247</v>
      </c>
      <c r="F20" s="7">
        <f t="shared" si="1"/>
        <v>247</v>
      </c>
    </row>
    <row r="21" spans="1:6" ht="45" x14ac:dyDescent="0.25">
      <c r="A21" s="4">
        <v>16</v>
      </c>
      <c r="B21" s="5" t="s">
        <v>29</v>
      </c>
      <c r="C21" s="4" t="s">
        <v>10</v>
      </c>
      <c r="D21" s="4">
        <v>1</v>
      </c>
      <c r="E21" s="6">
        <v>15990</v>
      </c>
      <c r="F21" s="7">
        <v>15990</v>
      </c>
    </row>
    <row r="22" spans="1:6" ht="75" x14ac:dyDescent="0.25">
      <c r="A22" s="4">
        <v>17</v>
      </c>
      <c r="B22" s="5" t="s">
        <v>30</v>
      </c>
      <c r="C22" s="4" t="s">
        <v>10</v>
      </c>
      <c r="D22" s="4">
        <v>1</v>
      </c>
      <c r="E22" s="6">
        <v>6377</v>
      </c>
      <c r="F22" s="7">
        <f t="shared" si="1"/>
        <v>6377</v>
      </c>
    </row>
    <row r="23" spans="1:6" ht="120" x14ac:dyDescent="0.25">
      <c r="A23" s="4">
        <v>18</v>
      </c>
      <c r="B23" s="5" t="s">
        <v>31</v>
      </c>
      <c r="C23" s="4" t="s">
        <v>10</v>
      </c>
      <c r="D23" s="4">
        <v>2</v>
      </c>
      <c r="E23" s="6">
        <v>3721</v>
      </c>
      <c r="F23" s="7">
        <f t="shared" si="1"/>
        <v>7442</v>
      </c>
    </row>
    <row r="24" spans="1:6" ht="195" x14ac:dyDescent="0.25">
      <c r="A24" s="4">
        <v>19</v>
      </c>
      <c r="B24" s="8" t="s">
        <v>32</v>
      </c>
      <c r="C24" s="4" t="s">
        <v>7</v>
      </c>
      <c r="D24" s="4">
        <v>2</v>
      </c>
      <c r="E24" s="6">
        <v>9020</v>
      </c>
      <c r="F24" s="7">
        <f t="shared" si="1"/>
        <v>18040</v>
      </c>
    </row>
    <row r="25" spans="1:6" ht="60" x14ac:dyDescent="0.25">
      <c r="A25" s="4">
        <v>20</v>
      </c>
      <c r="B25" s="8" t="s">
        <v>33</v>
      </c>
      <c r="C25" s="4" t="s">
        <v>10</v>
      </c>
      <c r="D25" s="4">
        <v>1</v>
      </c>
      <c r="E25" s="6">
        <v>1369</v>
      </c>
      <c r="F25" s="7">
        <v>1369</v>
      </c>
    </row>
    <row r="26" spans="1:6" ht="30" customHeight="1" x14ac:dyDescent="0.25">
      <c r="B26" s="12" t="s">
        <v>34</v>
      </c>
      <c r="C26" s="12"/>
      <c r="D26" s="12"/>
      <c r="E26" s="13">
        <f>SUM(F4:F25)</f>
        <v>143026</v>
      </c>
      <c r="F26" s="14"/>
    </row>
    <row r="27" spans="1:6" ht="30" customHeight="1" x14ac:dyDescent="0.25">
      <c r="B27" s="12" t="s">
        <v>35</v>
      </c>
      <c r="C27" s="12"/>
      <c r="D27" s="12"/>
      <c r="E27" s="13">
        <f>E26*18%</f>
        <v>25744.68</v>
      </c>
      <c r="F27" s="14"/>
    </row>
    <row r="28" spans="1:6" ht="30" customHeight="1" x14ac:dyDescent="0.25">
      <c r="B28" s="12" t="s">
        <v>36</v>
      </c>
      <c r="C28" s="12"/>
      <c r="D28" s="12"/>
      <c r="E28" s="13">
        <f>E26+E27</f>
        <v>168770.68</v>
      </c>
      <c r="F28" s="14"/>
    </row>
    <row r="29" spans="1:6" ht="30" customHeight="1" x14ac:dyDescent="0.25">
      <c r="B29" s="12" t="s">
        <v>37</v>
      </c>
      <c r="C29" s="12"/>
      <c r="D29" s="12"/>
      <c r="E29" s="13">
        <f>E28*1%</f>
        <v>1687.7067999999999</v>
      </c>
      <c r="F29" s="14"/>
    </row>
    <row r="30" spans="1:6" ht="30" customHeight="1" x14ac:dyDescent="0.25">
      <c r="B30" s="12" t="s">
        <v>38</v>
      </c>
      <c r="C30" s="12"/>
      <c r="D30" s="12"/>
      <c r="E30" s="13">
        <f>E28*3%</f>
        <v>5063.1203999999998</v>
      </c>
      <c r="F30" s="14"/>
    </row>
    <row r="31" spans="1:6" ht="30" customHeight="1" x14ac:dyDescent="0.25">
      <c r="B31" s="12" t="s">
        <v>39</v>
      </c>
      <c r="C31" s="12"/>
      <c r="D31" s="12"/>
      <c r="E31" s="13">
        <f>E28+E29+E30</f>
        <v>175521.50719999999</v>
      </c>
      <c r="F31" s="14"/>
    </row>
    <row r="32" spans="1:6" ht="30" customHeight="1" x14ac:dyDescent="0.25"/>
    <row r="33" spans="2:6" ht="39.75" customHeight="1" x14ac:dyDescent="0.25">
      <c r="B33" s="15" t="s">
        <v>40</v>
      </c>
      <c r="C33" s="15"/>
      <c r="D33" s="15"/>
      <c r="E33" s="15"/>
      <c r="F33" s="15"/>
    </row>
    <row r="34" spans="2:6" ht="30" customHeight="1" x14ac:dyDescent="0.25"/>
  </sheetData>
  <mergeCells count="16">
    <mergeCell ref="B31:D31"/>
    <mergeCell ref="E31:F31"/>
    <mergeCell ref="B33:F33"/>
    <mergeCell ref="B28:D28"/>
    <mergeCell ref="E28:F28"/>
    <mergeCell ref="B29:D29"/>
    <mergeCell ref="E29:F29"/>
    <mergeCell ref="B30:D30"/>
    <mergeCell ref="E30:F30"/>
    <mergeCell ref="A1:F1"/>
    <mergeCell ref="A2:F2"/>
    <mergeCell ref="A11:A12"/>
    <mergeCell ref="B26:D26"/>
    <mergeCell ref="E26:F26"/>
    <mergeCell ref="B27:D27"/>
    <mergeCell ref="E27:F27"/>
  </mergeCells>
  <printOptions horizontalCentered="1"/>
  <pageMargins left="0.70866141732283472" right="0.47" top="0.39370078740157483" bottom="0.74803149606299213" header="0.31496062992125984" footer="0.31496062992125984"/>
  <pageSetup paperSize="9" scale="67"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49"/>
  <sheetViews>
    <sheetView workbookViewId="0">
      <selection activeCell="B50" sqref="B50"/>
    </sheetView>
  </sheetViews>
  <sheetFormatPr defaultRowHeight="15" x14ac:dyDescent="0.25"/>
  <cols>
    <col min="2" max="2" width="57" customWidth="1"/>
  </cols>
  <sheetData>
    <row r="2" spans="2:2" x14ac:dyDescent="0.25">
      <c r="B2" t="s">
        <v>44</v>
      </c>
    </row>
    <row r="3" spans="2:2" x14ac:dyDescent="0.25">
      <c r="B3" t="s">
        <v>45</v>
      </c>
    </row>
    <row r="5" spans="2:2" x14ac:dyDescent="0.25">
      <c r="B5" t="s">
        <v>46</v>
      </c>
    </row>
    <row r="6" spans="2:2" x14ac:dyDescent="0.25">
      <c r="B6" t="s">
        <v>47</v>
      </c>
    </row>
    <row r="8" spans="2:2" x14ac:dyDescent="0.25">
      <c r="B8" t="s">
        <v>48</v>
      </c>
    </row>
    <row r="9" spans="2:2" x14ac:dyDescent="0.25">
      <c r="B9" t="s">
        <v>49</v>
      </c>
    </row>
    <row r="10" spans="2:2" x14ac:dyDescent="0.25">
      <c r="B10" t="s">
        <v>50</v>
      </c>
    </row>
    <row r="12" spans="2:2" x14ac:dyDescent="0.25">
      <c r="B12" t="s">
        <v>51</v>
      </c>
    </row>
    <row r="14" spans="2:2" x14ac:dyDescent="0.25">
      <c r="B14" t="s">
        <v>52</v>
      </c>
    </row>
    <row r="15" spans="2:2" x14ac:dyDescent="0.25">
      <c r="B15" t="s">
        <v>53</v>
      </c>
    </row>
    <row r="17" spans="2:2" x14ac:dyDescent="0.25">
      <c r="B17" t="s">
        <v>54</v>
      </c>
    </row>
    <row r="19" spans="2:2" x14ac:dyDescent="0.25">
      <c r="B19" t="s">
        <v>55</v>
      </c>
    </row>
    <row r="21" spans="2:2" x14ac:dyDescent="0.25">
      <c r="B21" t="s">
        <v>56</v>
      </c>
    </row>
    <row r="23" spans="2:2" x14ac:dyDescent="0.25">
      <c r="B23" t="s">
        <v>57</v>
      </c>
    </row>
    <row r="25" spans="2:2" x14ac:dyDescent="0.25">
      <c r="B25" t="s">
        <v>58</v>
      </c>
    </row>
    <row r="26" spans="2:2" x14ac:dyDescent="0.25">
      <c r="B26" t="s">
        <v>59</v>
      </c>
    </row>
    <row r="28" spans="2:2" x14ac:dyDescent="0.25">
      <c r="B28" t="s">
        <v>60</v>
      </c>
    </row>
    <row r="30" spans="2:2" x14ac:dyDescent="0.25">
      <c r="B30" t="s">
        <v>61</v>
      </c>
    </row>
    <row r="32" spans="2:2" x14ac:dyDescent="0.25">
      <c r="B32" t="s">
        <v>62</v>
      </c>
    </row>
    <row r="34" spans="2:2" x14ac:dyDescent="0.25">
      <c r="B34" t="s">
        <v>63</v>
      </c>
    </row>
    <row r="36" spans="2:2" x14ac:dyDescent="0.25">
      <c r="B36" t="s">
        <v>64</v>
      </c>
    </row>
    <row r="38" spans="2:2" x14ac:dyDescent="0.25">
      <c r="B38" t="s">
        <v>65</v>
      </c>
    </row>
    <row r="39" spans="2:2" x14ac:dyDescent="0.25">
      <c r="B39" t="s">
        <v>66</v>
      </c>
    </row>
    <row r="41" spans="2:2" x14ac:dyDescent="0.25">
      <c r="B41" t="s">
        <v>67</v>
      </c>
    </row>
    <row r="43" spans="2:2" x14ac:dyDescent="0.25">
      <c r="B43" t="s">
        <v>68</v>
      </c>
    </row>
    <row r="45" spans="2:2" x14ac:dyDescent="0.25">
      <c r="B45" t="s">
        <v>70</v>
      </c>
    </row>
    <row r="47" spans="2:2" x14ac:dyDescent="0.25">
      <c r="B47" t="s">
        <v>69</v>
      </c>
    </row>
    <row r="49" spans="2:2" x14ac:dyDescent="0.25">
      <c r="B49"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Elec</vt:lpstr>
      <vt:lpstr>Sheet1</vt:lpstr>
      <vt:lpstr>Elec!Print_Titles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Ratul Bhaskar</dc:creator>
  <cp:lastModifiedBy>Ratul Bhaskar</cp:lastModifiedBy>
  <dcterms:created xsi:type="dcterms:W3CDTF">2015-06-05T18:17:20Z</dcterms:created>
  <dcterms:modified xsi:type="dcterms:W3CDTF">2025-08-08T10:52:46Z</dcterms:modified>
</cp:coreProperties>
</file>