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3" sheetId="3" r:id="rId2"/>
    <sheet name="Sheet2" sheetId="2" r:id="rId3"/>
  </sheets>
  <definedNames>
    <definedName name="_xlnm.Print_Area" localSheetId="1">Sheet3!$A$1:$F$47</definedName>
    <definedName name="_xlnm.Print_Titles" localSheetId="0">Sheet1!$2:$2</definedName>
    <definedName name="_xlnm.Print_Titles" localSheetId="1">Sheet3!#REF!</definedName>
  </definedNames>
  <calcPr calcId="124519" iterate="1"/>
</workbook>
</file>

<file path=xl/calcChain.xml><?xml version="1.0" encoding="utf-8"?>
<calcChain xmlns="http://schemas.openxmlformats.org/spreadsheetml/2006/main">
  <c r="F36" i="3"/>
  <c r="F27"/>
  <c r="F25"/>
  <c r="F24"/>
  <c r="F23"/>
  <c r="F22"/>
  <c r="F21"/>
  <c r="F20"/>
  <c r="F19"/>
  <c r="F18"/>
  <c r="F17"/>
  <c r="F16"/>
  <c r="F15"/>
  <c r="F14"/>
  <c r="F13"/>
  <c r="F12"/>
  <c r="F11"/>
  <c r="F10"/>
  <c r="F9"/>
  <c r="F8"/>
  <c r="F7"/>
  <c r="F6"/>
  <c r="F5"/>
  <c r="F28" l="1"/>
  <c r="F29" s="1"/>
  <c r="F30"/>
  <c r="F96" i="1"/>
  <c r="F95"/>
  <c r="F94"/>
  <c r="F93"/>
  <c r="F92"/>
  <c r="F91"/>
  <c r="F90"/>
  <c r="F89"/>
  <c r="F88"/>
  <c r="F87"/>
  <c r="F86"/>
  <c r="F85"/>
  <c r="F84"/>
  <c r="F83"/>
  <c r="F82"/>
  <c r="F81"/>
  <c r="F80"/>
  <c r="F79"/>
  <c r="F78"/>
  <c r="F77"/>
  <c r="F76"/>
  <c r="F75"/>
  <c r="F74"/>
  <c r="F73"/>
  <c r="F72"/>
  <c r="F71"/>
  <c r="F70"/>
  <c r="F68"/>
  <c r="F69"/>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31" i="3" l="1"/>
  <c r="F32" s="1"/>
  <c r="F97" i="1"/>
  <c r="F98" s="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F100" l="1"/>
  <c r="F103" s="1"/>
  <c r="F99"/>
  <c r="F101"/>
  <c r="F102" s="1"/>
  <c r="F21" i="2"/>
  <c r="F104" i="1" l="1"/>
  <c r="F105" s="1"/>
</calcChain>
</file>

<file path=xl/sharedStrings.xml><?xml version="1.0" encoding="utf-8"?>
<sst xmlns="http://schemas.openxmlformats.org/spreadsheetml/2006/main" count="320" uniqueCount="201">
  <si>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</si>
  <si>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</si>
  <si>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</si>
  <si>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</si>
  <si>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</si>
  <si>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</si>
  <si>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</si>
  <si>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</si>
  <si>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</si>
  <si>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</si>
  <si>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</si>
  <si>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</si>
  <si>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</si>
  <si>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</si>
  <si>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</si>
  <si>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</si>
  <si>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</si>
  <si>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</si>
  <si>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</si>
  <si>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</si>
  <si>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</si>
  <si>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</si>
  <si>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</si>
  <si>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</si>
  <si>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</si>
  <si>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</si>
  <si>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</si>
  <si>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</si>
  <si>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</si>
  <si>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</si>
  <si>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</si>
  <si>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</si>
  <si>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</si>
  <si>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</si>
  <si>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</si>
  <si>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</si>
  <si>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</si>
  <si>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</si>
  <si>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</si>
  <si>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</si>
  <si>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</si>
  <si>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</si>
  <si>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supplying paper Napkin</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</si>
  <si>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</si>
  <si>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</si>
  <si>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</si>
  <si>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colin glass or surface cleaner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</si>
  <si>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</si>
  <si>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</si>
  <si>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</si>
  <si>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</si>
  <si>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</si>
  <si>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</si>
  <si>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</si>
  <si>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</si>
  <si>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</si>
  <si>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</si>
  <si>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</si>
  <si>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</si>
  <si>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</si>
  <si>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</si>
  <si>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</si>
  <si>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</si>
  <si>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</si>
  <si>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</si>
  <si>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</si>
  <si>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</si>
  <si>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</si>
  <si>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</si>
  <si>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</si>
  <si>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</si>
  <si>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</si>
  <si>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</si>
  <si>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Signage ACP Base &amp; reflective vinyl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</si>
  <si>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</si>
  <si>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</si>
  <si>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</si>
  <si>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</si>
  <si>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</si>
  <si>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</si>
  <si>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</si>
  <si>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</si>
  <si>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</si>
  <si>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</si>
  <si>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</si>
  <si>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</si>
  <si>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</si>
  <si>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</si>
  <si>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</si>
  <si>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</si>
  <si>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</si>
  <si>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</si>
  <si>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</si>
  <si>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</si>
  <si>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</si>
  <si>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</si>
  <si>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</si>
  <si>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</si>
  <si>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</si>
  <si>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</si>
  <si>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</si>
  <si>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</si>
  <si>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</si>
  <si>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</si>
  <si>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</si>
  <si>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</si>
  <si>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</si>
  <si>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</si>
  <si>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</si>
  <si>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</si>
  <si>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</si>
  <si>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</si>
  <si>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</si>
  <si>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</si>
  <si>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</si>
  <si>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</si>
  <si>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</si>
  <si>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</si>
  <si>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</si>
  <si>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</si>
  <si>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</si>
  <si>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</si>
  <si>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</si>
  <si>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</si>
  <si>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</si>
  <si>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</si>
  <si>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</si>
  <si>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</si>
  <si>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</si>
  <si>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t>
    </r>
    <r>
      <rPr>
        <sz val="9"/>
        <rFont val="Calibri"/>
        <family val="2"/>
      </rPr>
      <t>3</t>
    </r>
    <r>
      <rPr>
        <sz val="9"/>
        <rFont val="Calibri"/>
        <family val="1"/>
      </rPr>
      <t xml:space="preserve"> x 3.00 x 0.250 x 0.150 = 0.338  m3    
1 x 5.10 x  4.55 x 0.1025 = 2.900  m3                                                            </t>
    </r>
  </si>
  <si>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</si>
  <si>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</si>
  <si>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</si>
  <si>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</si>
  <si>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</si>
  <si>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</si>
  <si>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</si>
  <si>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</si>
  <si>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</si>
  <si>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</si>
  <si>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</si>
  <si>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</si>
  <si>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</si>
  <si>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</si>
  <si>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</si>
  <si>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</si>
  <si>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</si>
  <si>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</si>
  <si>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</si>
  <si>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</si>
  <si>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</si>
  <si>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</si>
  <si>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</si>
  <si>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</si>
  <si>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</si>
  <si>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</si>
  <si>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</si>
  <si>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AT NEHRU HINDI PRATHAMIK VIDYALAYA IN WARD NO.-06 UNDER BHATPARA MUNICIPALITY, NORTH 24 PARGANAS
( CT/PT) MODEL NO  - G  CIVIL WORKS  
          TOILET SEATS -4 NOS AND URINAL- 5 NOS</t>
    </r>
  </si>
  <si>
    <t>NON SCHEDULE WORKS
Superintending Engineer Approved of Rate of non-schedule items for Proposed 
Toilet Block (CT &amp; PT)</t>
  </si>
  <si>
    <t>Sl. No.</t>
  </si>
  <si>
    <t xml:space="preserve"> Item Description &amp; Item No.
</t>
  </si>
  <si>
    <t>Quantity</t>
  </si>
  <si>
    <t>Unit</t>
  </si>
  <si>
    <t>Rate 
(Including 
GST)</t>
  </si>
  <si>
    <t>Amount</t>
  </si>
  <si>
    <t>Standard plastic Dustbin ( 12 lits )</t>
  </si>
  <si>
    <t>Installation of Sinage</t>
  </si>
  <si>
    <t>Air Freshner ( Pack of 4 nos )</t>
  </si>
  <si>
    <t>Air Freshner ( Napthaline  250 gm )</t>
  </si>
  <si>
    <t>Supplying paper Napkin</t>
  </si>
  <si>
    <t>Supplying Sanitary  Napkin (Whisper or similai make 50
pcs )</t>
  </si>
  <si>
    <t>Harpic ( Blue 500 ml)</t>
  </si>
  <si>
    <t>Harpic ( Red 500 ml)</t>
  </si>
  <si>
    <t>Gala double lip floor wiper</t>
  </si>
  <si>
    <t>Colin glass or surface cleaner</t>
  </si>
  <si>
    <t>Lit</t>
  </si>
  <si>
    <t>Muriatic Acid</t>
  </si>
  <si>
    <t>Bleaching  Powder</t>
  </si>
  <si>
    <t>Kg</t>
  </si>
  <si>
    <t>DettoI, Lifebuy or similar make liquid soap</t>
  </si>
  <si>
    <t>Rubber hand Gloves</t>
  </si>
  <si>
    <t>Pair</t>
  </si>
  <si>
    <t>Double Side plastic brush</t>
  </si>
  <si>
    <t>Plastic Broom</t>
  </si>
  <si>
    <r>
      <t xml:space="preserve">Signage ACP Base &amp; reflective vinyl </t>
    </r>
    <r>
      <rPr>
        <b/>
        <sz val="11"/>
        <color theme="1"/>
        <rFont val="Times New Roman"/>
        <family val="1"/>
      </rPr>
      <t>(E8)</t>
    </r>
  </si>
  <si>
    <r>
      <t xml:space="preserve">SPS/any other ICT based feedback system
(with number displayed on which SMS has to be sent)  </t>
    </r>
    <r>
      <rPr>
        <b/>
        <sz val="11"/>
        <color theme="1"/>
        <rFont val="Times New Roman"/>
        <family val="1"/>
      </rPr>
      <t>(A9)</t>
    </r>
  </si>
  <si>
    <r>
      <t xml:space="preserve">Glow  sign board Name and contact  details of the
following  are displayed prominently  - Toilet identification number,  name of ULB  under whose jurisdiction toilet is covered,  ward number and maintenance  authority  prominently displayed for each toilet block Supervisor, Supervisor‘s  agency and area Sanitary Inspector </t>
    </r>
    <r>
      <rPr>
        <b/>
        <sz val="11"/>
        <color theme="1"/>
        <rFont val="Times New Roman"/>
        <family val="1"/>
      </rPr>
      <t>(D3)</t>
    </r>
  </si>
  <si>
    <t>Mini Tulu pump</t>
  </si>
  <si>
    <t>Supplying  and fixing  sinage with fixing  stand post for
public toilet for visible to passersby</t>
  </si>
  <si>
    <t>Supplying roaster/register for keeping account of
regular cleaning (D1)</t>
  </si>
  <si>
    <t>Lettering on toilet wall for display of name and contact details of ULB, Ward number and name of maintanance authority, sanitary inspector,etc (D3)</t>
  </si>
  <si>
    <t>Sub Total Rs. (PART-B)</t>
  </si>
  <si>
    <t>Add L.W.C. @ 1%</t>
  </si>
  <si>
    <t>Add Contengency @ 3%</t>
  </si>
  <si>
    <t>Grand Total Amount Rs.</t>
  </si>
  <si>
    <t>Rupees forty one thousand nine hundred seventeen only</t>
  </si>
  <si>
    <t>PART-A</t>
  </si>
  <si>
    <t>PART-B</t>
  </si>
  <si>
    <t>Grand Total Rs.</t>
  </si>
  <si>
    <t>Rupees Nine lakh Fifty Six Thousand Eight Hundred Fourty only</t>
  </si>
  <si>
    <t>PART-B
 CONSTRUCTION OF TOILET BLOCK AT Narayanpur Haricharan Tarafdar Girls High School (H.S.) IN WARD NO.-33 UNDER BHATPARA MUNICIPALITY, NORTH 24 PARGANAS
( CT/PT) MODEL NO  - G  CIVIL WORKS  
          TOILET SEATS -4 NOS AND URINAL- 5 NOS</t>
  </si>
</sst>
</file>

<file path=xl/styles.xml><?xml version="1.0" encoding="utf-8"?>
<styleSheet xmlns="http://schemas.openxmlformats.org/spreadsheetml/2006/main">
  <numFmts count="4">
    <numFmt numFmtId="43" formatCode="_(* #,##0.00_);_(* \(#,##0.00\);_(* &quot;-&quot;??_);_(@_)"/>
    <numFmt numFmtId="164" formatCode="_ * #,##0.00_ ;_ * \-#,##0.00_ ;_ * &quot;-&quot;??_ ;_ @_ "/>
    <numFmt numFmtId="165" formatCode="0.000"/>
    <numFmt numFmtId="166" formatCode="_(* #,##0.0_);_(* \(#,##0.0\);_(* &quot;-&quot;??_);_(@_)"/>
  </numFmts>
  <fonts count="30">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name val="Arial"/>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14"/>
      <color theme="1"/>
      <name val="Calibri"/>
      <family val="2"/>
      <scheme val="minor"/>
    </font>
    <font>
      <b/>
      <sz val="11"/>
      <color rgb="FF000000"/>
      <name val="Calibri"/>
      <family val="2"/>
    </font>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26" fillId="0" borderId="0" applyFont="0" applyFill="0" applyBorder="0" applyAlignment="0" applyProtection="0"/>
  </cellStyleXfs>
  <cellXfs count="10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top" wrapText="1" indent="1"/>
    </xf>
    <xf numFmtId="1" fontId="3" fillId="0" borderId="0"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top"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1" fontId="3" fillId="0" borderId="6"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17" fillId="0" borderId="14" xfId="0" applyFont="1" applyBorder="1" applyAlignment="1">
      <alignment horizontal="center" vertical="top" wrapText="1"/>
    </xf>
    <xf numFmtId="0" fontId="18" fillId="0" borderId="15" xfId="0" applyFont="1" applyBorder="1" applyAlignment="1">
      <alignmen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1" fontId="13" fillId="0" borderId="14" xfId="0" applyNumberFormat="1" applyFont="1" applyFill="1" applyBorder="1" applyAlignment="1">
      <alignment horizontal="center" vertical="top" shrinkToFit="1"/>
    </xf>
    <xf numFmtId="1" fontId="21" fillId="0" borderId="14" xfId="0" applyNumberFormat="1" applyFont="1" applyFill="1" applyBorder="1" applyAlignment="1">
      <alignment horizontal="center" vertical="top" shrinkToFit="1"/>
    </xf>
    <xf numFmtId="0" fontId="20" fillId="0" borderId="14" xfId="0" applyFont="1" applyFill="1" applyBorder="1" applyAlignment="1">
      <alignment horizontal="right" vertical="top" wrapText="1" indent="1"/>
    </xf>
    <xf numFmtId="2" fontId="14" fillId="0" borderId="14" xfId="0" applyNumberFormat="1" applyFont="1" applyFill="1" applyBorder="1" applyAlignment="1">
      <alignment horizontal="center" vertical="top" shrinkToFit="1"/>
    </xf>
    <xf numFmtId="0" fontId="19" fillId="0" borderId="0" xfId="0" applyFont="1" applyFill="1" applyBorder="1" applyAlignment="1">
      <alignment horizontal="left" vertical="top"/>
    </xf>
    <xf numFmtId="2" fontId="3" fillId="0" borderId="7" xfId="0" applyNumberFormat="1" applyFont="1" applyFill="1" applyBorder="1" applyAlignment="1">
      <alignment horizontal="right" shrinkToFit="1"/>
    </xf>
    <xf numFmtId="2" fontId="23" fillId="0" borderId="13"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2" fontId="25" fillId="0" borderId="14" xfId="0" applyNumberFormat="1" applyFont="1" applyFill="1" applyBorder="1" applyAlignment="1">
      <alignment horizontal="center" vertical="top" shrinkToFit="1"/>
    </xf>
    <xf numFmtId="2" fontId="10" fillId="0" borderId="14" xfId="0" applyNumberFormat="1" applyFont="1" applyFill="1" applyBorder="1" applyAlignment="1">
      <alignment horizontal="center" shrinkToFit="1"/>
    </xf>
    <xf numFmtId="2" fontId="25" fillId="0" borderId="14" xfId="0" applyNumberFormat="1" applyFont="1" applyFill="1" applyBorder="1" applyAlignment="1">
      <alignment horizontal="center" shrinkToFit="1"/>
    </xf>
    <xf numFmtId="2" fontId="23" fillId="0" borderId="14" xfId="0" applyNumberFormat="1" applyFont="1" applyFill="1" applyBorder="1" applyAlignment="1">
      <alignment horizontal="center" shrinkToFit="1"/>
    </xf>
    <xf numFmtId="0" fontId="28" fillId="0" borderId="14"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4" xfId="0" applyFont="1" applyFill="1" applyBorder="1" applyAlignment="1">
      <alignment horizontal="center" vertical="center"/>
    </xf>
    <xf numFmtId="0" fontId="29" fillId="0" borderId="14" xfId="0" applyFont="1" applyFill="1" applyBorder="1" applyAlignment="1">
      <alignment horizontal="center" vertical="center" wrapText="1"/>
    </xf>
    <xf numFmtId="0" fontId="29" fillId="0" borderId="15" xfId="0" applyFont="1" applyFill="1" applyBorder="1" applyAlignment="1">
      <alignment vertical="top" wrapText="1"/>
    </xf>
    <xf numFmtId="43" fontId="29" fillId="0" borderId="14" xfId="1" applyNumberFormat="1" applyFont="1" applyFill="1" applyBorder="1" applyAlignment="1">
      <alignment horizontal="center" vertical="center" wrapText="1"/>
    </xf>
    <xf numFmtId="43" fontId="28" fillId="0" borderId="14" xfId="1" applyNumberFormat="1" applyFont="1" applyFill="1" applyBorder="1" applyAlignment="1">
      <alignment horizontal="center" vertical="center" wrapText="1"/>
    </xf>
    <xf numFmtId="166" fontId="28" fillId="0" borderId="14" xfId="1" applyNumberFormat="1" applyFont="1" applyFill="1" applyBorder="1" applyAlignment="1">
      <alignment horizontal="center" vertical="center" wrapText="1"/>
    </xf>
    <xf numFmtId="0" fontId="28" fillId="0" borderId="15" xfId="0" applyFont="1" applyBorder="1" applyAlignment="1">
      <alignment horizontal="center" vertical="center"/>
    </xf>
    <xf numFmtId="0" fontId="28" fillId="0" borderId="17" xfId="0" applyFont="1" applyBorder="1" applyAlignment="1">
      <alignment horizontal="right"/>
    </xf>
    <xf numFmtId="0" fontId="28" fillId="0" borderId="17" xfId="0" applyFont="1" applyBorder="1" applyAlignment="1">
      <alignment horizontal="center"/>
    </xf>
    <xf numFmtId="164" fontId="28" fillId="0" borderId="18" xfId="1" applyFont="1" applyBorder="1" applyAlignment="1">
      <alignment horizontal="center"/>
    </xf>
    <xf numFmtId="164" fontId="28" fillId="0" borderId="18" xfId="0" applyNumberFormat="1" applyFont="1" applyBorder="1" applyAlignment="1">
      <alignment horizontal="center"/>
    </xf>
    <xf numFmtId="0" fontId="0" fillId="0" borderId="16" xfId="0"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7" fillId="0" borderId="14" xfId="0" applyFont="1" applyBorder="1" applyAlignment="1">
      <alignment horizontal="center" vertical="center" wrapText="1"/>
    </xf>
    <xf numFmtId="0" fontId="27" fillId="0" borderId="14" xfId="0" applyFont="1" applyBorder="1" applyAlignment="1">
      <alignment horizontal="center" vertical="center"/>
    </xf>
    <xf numFmtId="0" fontId="28" fillId="0" borderId="15"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05"/>
  <sheetViews>
    <sheetView view="pageBreakPreview" topLeftCell="A95" zoomScale="130" zoomScaleSheetLayoutView="130" workbookViewId="0">
      <selection activeCell="F97" sqref="F97:F105"/>
    </sheetView>
  </sheetViews>
  <sheetFormatPr defaultRowHeight="15"/>
  <cols>
    <col min="1" max="1" width="6.28515625" style="29" customWidth="1"/>
    <col min="2" max="2" width="46.5703125" style="28" customWidth="1"/>
    <col min="3" max="3" width="8.7109375" style="28" customWidth="1"/>
    <col min="4" max="4" width="7.42578125" style="28" customWidth="1"/>
    <col min="5" max="5" width="11.140625" style="28" customWidth="1"/>
    <col min="6" max="6" width="11.42578125" style="28" customWidth="1"/>
    <col min="7" max="16384" width="9.140625" style="28"/>
  </cols>
  <sheetData>
    <row r="1" spans="1:6" ht="84.75" customHeight="1">
      <c r="A1" s="87" t="s">
        <v>157</v>
      </c>
      <c r="B1" s="87"/>
      <c r="C1" s="87"/>
      <c r="D1" s="87"/>
      <c r="E1" s="87"/>
      <c r="F1" s="87"/>
    </row>
    <row r="2" spans="1:6" ht="19.5" customHeight="1">
      <c r="A2" s="1" t="s">
        <v>0</v>
      </c>
      <c r="B2" s="9" t="s">
        <v>1</v>
      </c>
      <c r="C2" s="9" t="s">
        <v>2</v>
      </c>
      <c r="D2" s="9" t="s">
        <v>3</v>
      </c>
      <c r="E2" s="9" t="s">
        <v>4</v>
      </c>
      <c r="F2" s="9" t="s">
        <v>5</v>
      </c>
    </row>
    <row r="3" spans="1:6" ht="205.5" customHeight="1">
      <c r="A3" s="30">
        <v>1</v>
      </c>
      <c r="B3" s="1" t="s">
        <v>125</v>
      </c>
      <c r="C3" s="41">
        <v>8.6959999999999997</v>
      </c>
      <c r="D3" s="31">
        <v>119.27</v>
      </c>
      <c r="E3" s="27" t="s">
        <v>11</v>
      </c>
      <c r="F3" s="31">
        <f t="shared" ref="F3:F49" si="0">C3*D3</f>
        <v>1037.17192</v>
      </c>
    </row>
    <row r="4" spans="1:6" ht="84">
      <c r="A4" s="30">
        <v>2</v>
      </c>
      <c r="B4" s="4" t="s">
        <v>6</v>
      </c>
      <c r="C4" s="41">
        <v>8.6959999999999997</v>
      </c>
      <c r="D4" s="31">
        <v>77.540000000000006</v>
      </c>
      <c r="E4" s="27" t="s">
        <v>126</v>
      </c>
      <c r="F4" s="31">
        <f t="shared" si="0"/>
        <v>674.28784000000007</v>
      </c>
    </row>
    <row r="5" spans="1:6" ht="85.5" customHeight="1">
      <c r="A5" s="30">
        <v>3</v>
      </c>
      <c r="B5" s="4" t="s">
        <v>127</v>
      </c>
      <c r="C5" s="41">
        <v>7.5419999999999998</v>
      </c>
      <c r="D5" s="31">
        <v>936.21</v>
      </c>
      <c r="E5" s="27" t="s">
        <v>126</v>
      </c>
      <c r="F5" s="31">
        <f t="shared" si="0"/>
        <v>7060.8958199999997</v>
      </c>
    </row>
    <row r="6" spans="1:6" ht="150">
      <c r="A6" s="30">
        <v>4</v>
      </c>
      <c r="B6" s="1" t="s">
        <v>128</v>
      </c>
      <c r="C6" s="31">
        <v>37.1</v>
      </c>
      <c r="D6" s="31">
        <v>361</v>
      </c>
      <c r="E6" s="9" t="s">
        <v>149</v>
      </c>
      <c r="F6" s="31">
        <f t="shared" si="0"/>
        <v>13393.1</v>
      </c>
    </row>
    <row r="7" spans="1:6" ht="180">
      <c r="A7" s="30">
        <v>5</v>
      </c>
      <c r="B7" s="4" t="s">
        <v>129</v>
      </c>
      <c r="C7" s="31">
        <v>7.61</v>
      </c>
      <c r="D7" s="31">
        <v>5809.02</v>
      </c>
      <c r="E7" s="9" t="s">
        <v>126</v>
      </c>
      <c r="F7" s="31">
        <f t="shared" si="0"/>
        <v>44206.642200000002</v>
      </c>
    </row>
    <row r="8" spans="1:6" ht="105">
      <c r="A8" s="30">
        <v>6</v>
      </c>
      <c r="B8" s="1" t="s">
        <v>130</v>
      </c>
      <c r="C8" s="41">
        <v>3.71</v>
      </c>
      <c r="D8" s="34">
        <v>4630.25</v>
      </c>
      <c r="E8" s="27" t="s">
        <v>7</v>
      </c>
      <c r="F8" s="31">
        <f t="shared" si="0"/>
        <v>17178.227500000001</v>
      </c>
    </row>
    <row r="9" spans="1:6" ht="270">
      <c r="A9" s="30">
        <v>7</v>
      </c>
      <c r="B9" s="1" t="s">
        <v>131</v>
      </c>
      <c r="C9" s="31">
        <v>5.96</v>
      </c>
      <c r="D9" s="31">
        <v>184.16</v>
      </c>
      <c r="E9" s="9" t="s">
        <v>149</v>
      </c>
      <c r="F9" s="31">
        <f t="shared" si="0"/>
        <v>1097.5935999999999</v>
      </c>
    </row>
    <row r="10" spans="1:6" ht="90">
      <c r="A10" s="30">
        <v>8</v>
      </c>
      <c r="B10" s="1" t="s">
        <v>8</v>
      </c>
      <c r="C10" s="31">
        <v>27</v>
      </c>
      <c r="D10" s="31">
        <v>728.53</v>
      </c>
      <c r="E10" s="9" t="s">
        <v>9</v>
      </c>
      <c r="F10" s="31">
        <f t="shared" si="0"/>
        <v>19670.309999999998</v>
      </c>
    </row>
    <row r="11" spans="1:6" ht="75">
      <c r="A11" s="30">
        <v>9</v>
      </c>
      <c r="B11" s="1" t="s">
        <v>10</v>
      </c>
      <c r="C11" s="31">
        <v>23.21</v>
      </c>
      <c r="D11" s="31">
        <v>24</v>
      </c>
      <c r="E11" s="9" t="s">
        <v>9</v>
      </c>
      <c r="F11" s="31">
        <f t="shared" si="0"/>
        <v>557.04</v>
      </c>
    </row>
    <row r="12" spans="1:6" ht="156">
      <c r="A12" s="30">
        <v>10</v>
      </c>
      <c r="B12" s="4" t="s">
        <v>132</v>
      </c>
      <c r="C12" s="31">
        <v>16.25</v>
      </c>
      <c r="D12" s="31">
        <v>209</v>
      </c>
      <c r="E12" s="9" t="s">
        <v>149</v>
      </c>
      <c r="F12" s="31">
        <f t="shared" si="0"/>
        <v>3396.25</v>
      </c>
    </row>
    <row r="13" spans="1:6" ht="180">
      <c r="A13" s="30">
        <v>11</v>
      </c>
      <c r="B13" s="4" t="s">
        <v>133</v>
      </c>
      <c r="C13" s="31">
        <v>42.75</v>
      </c>
      <c r="D13" s="31">
        <v>335</v>
      </c>
      <c r="E13" s="9" t="s">
        <v>149</v>
      </c>
      <c r="F13" s="31">
        <f t="shared" si="0"/>
        <v>14321.25</v>
      </c>
    </row>
    <row r="14" spans="1:6" ht="156">
      <c r="A14" s="30">
        <v>12</v>
      </c>
      <c r="B14" s="4" t="s">
        <v>134</v>
      </c>
      <c r="C14" s="31">
        <v>23.21</v>
      </c>
      <c r="D14" s="31">
        <v>266.01</v>
      </c>
      <c r="E14" s="27" t="s">
        <v>66</v>
      </c>
      <c r="F14" s="31">
        <f t="shared" si="0"/>
        <v>6174.0920999999998</v>
      </c>
    </row>
    <row r="15" spans="1:6" ht="168">
      <c r="A15" s="30">
        <v>13</v>
      </c>
      <c r="B15" s="4" t="s">
        <v>135</v>
      </c>
      <c r="C15" s="41">
        <v>0.72399999999999998</v>
      </c>
      <c r="D15" s="34">
        <v>54947.27</v>
      </c>
      <c r="E15" s="9" t="s">
        <v>150</v>
      </c>
      <c r="F15" s="31">
        <f t="shared" si="0"/>
        <v>39781.823479999999</v>
      </c>
    </row>
    <row r="16" spans="1:6" ht="132">
      <c r="A16" s="30">
        <v>14</v>
      </c>
      <c r="B16" s="4" t="s">
        <v>74</v>
      </c>
      <c r="C16" s="31">
        <v>4.2</v>
      </c>
      <c r="D16" s="31">
        <v>4330</v>
      </c>
      <c r="E16" s="9" t="s">
        <v>149</v>
      </c>
      <c r="F16" s="31">
        <f t="shared" si="0"/>
        <v>18186</v>
      </c>
    </row>
    <row r="17" spans="1:6" ht="102">
      <c r="A17" s="30">
        <v>15</v>
      </c>
      <c r="B17" s="35" t="s">
        <v>136</v>
      </c>
      <c r="C17" s="41">
        <v>3.7850000000000001</v>
      </c>
      <c r="D17" s="31">
        <v>5614.17</v>
      </c>
      <c r="E17" s="27" t="s">
        <v>11</v>
      </c>
      <c r="F17" s="31">
        <f t="shared" si="0"/>
        <v>21249.633450000001</v>
      </c>
    </row>
    <row r="18" spans="1:6" ht="76.5">
      <c r="A18" s="52">
        <v>16</v>
      </c>
      <c r="B18" s="36" t="s">
        <v>137</v>
      </c>
      <c r="C18" s="42">
        <v>17.89</v>
      </c>
      <c r="D18" s="42">
        <v>5837.17</v>
      </c>
      <c r="E18" s="43" t="s">
        <v>11</v>
      </c>
      <c r="F18" s="31">
        <f t="shared" si="0"/>
        <v>104426.9713</v>
      </c>
    </row>
    <row r="19" spans="1:6" ht="39.75" customHeight="1">
      <c r="A19" s="53">
        <v>17</v>
      </c>
      <c r="B19" s="56" t="s">
        <v>75</v>
      </c>
      <c r="C19" s="44">
        <v>23.21</v>
      </c>
      <c r="D19" s="44">
        <v>21</v>
      </c>
      <c r="E19" s="13" t="s">
        <v>149</v>
      </c>
      <c r="F19" s="31">
        <f t="shared" si="0"/>
        <v>487.41</v>
      </c>
    </row>
    <row r="20" spans="1:6" ht="156">
      <c r="A20" s="54">
        <v>18</v>
      </c>
      <c r="B20" s="37" t="s">
        <v>138</v>
      </c>
      <c r="C20" s="38">
        <v>184.29</v>
      </c>
      <c r="D20" s="38">
        <v>148.55000000000001</v>
      </c>
      <c r="E20" s="18" t="s">
        <v>149</v>
      </c>
      <c r="F20" s="31">
        <f t="shared" si="0"/>
        <v>27376.279500000001</v>
      </c>
    </row>
    <row r="21" spans="1:6" ht="120">
      <c r="A21" s="30">
        <v>19</v>
      </c>
      <c r="B21" s="4" t="s">
        <v>139</v>
      </c>
      <c r="C21" s="31">
        <v>23.21</v>
      </c>
      <c r="D21" s="31">
        <v>130.55000000000001</v>
      </c>
      <c r="E21" s="9" t="s">
        <v>149</v>
      </c>
      <c r="F21" s="31">
        <f t="shared" si="0"/>
        <v>3030.0655000000002</v>
      </c>
    </row>
    <row r="22" spans="1:6" ht="48">
      <c r="A22" s="30">
        <v>20</v>
      </c>
      <c r="B22" s="4" t="s">
        <v>140</v>
      </c>
      <c r="C22" s="31">
        <v>14.48</v>
      </c>
      <c r="D22" s="31">
        <v>32.76</v>
      </c>
      <c r="E22" s="9" t="s">
        <v>66</v>
      </c>
      <c r="F22" s="31">
        <f t="shared" si="0"/>
        <v>474.3648</v>
      </c>
    </row>
    <row r="23" spans="1:6" ht="120">
      <c r="A23" s="30">
        <v>21</v>
      </c>
      <c r="B23" s="4" t="s">
        <v>141</v>
      </c>
      <c r="C23" s="31">
        <v>19.8</v>
      </c>
      <c r="D23" s="31">
        <v>497</v>
      </c>
      <c r="E23" s="9" t="s">
        <v>151</v>
      </c>
      <c r="F23" s="31">
        <f t="shared" si="0"/>
        <v>9840.6</v>
      </c>
    </row>
    <row r="24" spans="1:6" ht="108">
      <c r="A24" s="30">
        <v>22</v>
      </c>
      <c r="B24" s="4" t="s">
        <v>142</v>
      </c>
      <c r="C24" s="31">
        <v>6.3</v>
      </c>
      <c r="D24" s="31">
        <v>2581</v>
      </c>
      <c r="E24" s="9" t="s">
        <v>149</v>
      </c>
      <c r="F24" s="31">
        <f t="shared" si="0"/>
        <v>16260.3</v>
      </c>
    </row>
    <row r="25" spans="1:6" ht="72">
      <c r="A25" s="30">
        <v>23</v>
      </c>
      <c r="B25" s="4" t="s">
        <v>76</v>
      </c>
      <c r="C25" s="31">
        <v>5</v>
      </c>
      <c r="D25" s="31">
        <v>84</v>
      </c>
      <c r="E25" s="9" t="s">
        <v>16</v>
      </c>
      <c r="F25" s="31">
        <f t="shared" si="0"/>
        <v>420</v>
      </c>
    </row>
    <row r="26" spans="1:6" ht="48">
      <c r="A26" s="30">
        <v>24</v>
      </c>
      <c r="B26" s="4" t="s">
        <v>77</v>
      </c>
      <c r="C26" s="31">
        <v>15</v>
      </c>
      <c r="D26" s="31">
        <v>66</v>
      </c>
      <c r="E26" s="9" t="s">
        <v>16</v>
      </c>
      <c r="F26" s="31">
        <f t="shared" si="0"/>
        <v>990</v>
      </c>
    </row>
    <row r="27" spans="1:6" ht="60">
      <c r="A27" s="30">
        <v>25</v>
      </c>
      <c r="B27" s="4" t="s">
        <v>78</v>
      </c>
      <c r="C27" s="31">
        <v>10</v>
      </c>
      <c r="D27" s="31">
        <v>87</v>
      </c>
      <c r="E27" s="9" t="s">
        <v>16</v>
      </c>
      <c r="F27" s="31">
        <f t="shared" si="0"/>
        <v>870</v>
      </c>
    </row>
    <row r="28" spans="1:6" ht="60.75" customHeight="1">
      <c r="A28" s="30">
        <v>26</v>
      </c>
      <c r="B28" s="4" t="s">
        <v>79</v>
      </c>
      <c r="C28" s="31">
        <v>5</v>
      </c>
      <c r="D28" s="31">
        <v>159</v>
      </c>
      <c r="E28" s="9" t="s">
        <v>16</v>
      </c>
      <c r="F28" s="31">
        <f t="shared" si="0"/>
        <v>795</v>
      </c>
    </row>
    <row r="29" spans="1:6" ht="180">
      <c r="A29" s="30">
        <v>27</v>
      </c>
      <c r="B29" s="1" t="s">
        <v>143</v>
      </c>
      <c r="C29" s="31">
        <v>4</v>
      </c>
      <c r="D29" s="31">
        <v>480</v>
      </c>
      <c r="E29" s="9" t="s">
        <v>67</v>
      </c>
      <c r="F29" s="31">
        <f t="shared" si="0"/>
        <v>1920</v>
      </c>
    </row>
    <row r="30" spans="1:6" ht="60">
      <c r="A30" s="30">
        <v>28</v>
      </c>
      <c r="B30" s="4" t="s">
        <v>144</v>
      </c>
      <c r="C30" s="31">
        <v>207.5</v>
      </c>
      <c r="D30" s="31">
        <v>122</v>
      </c>
      <c r="E30" s="9" t="s">
        <v>149</v>
      </c>
      <c r="F30" s="31">
        <f t="shared" si="0"/>
        <v>25315</v>
      </c>
    </row>
    <row r="31" spans="1:6" ht="165">
      <c r="A31" s="30">
        <v>29</v>
      </c>
      <c r="B31" s="1" t="s">
        <v>146</v>
      </c>
      <c r="C31" s="31">
        <v>52.68</v>
      </c>
      <c r="D31" s="31">
        <v>44.2</v>
      </c>
      <c r="E31" s="9" t="s">
        <v>68</v>
      </c>
      <c r="F31" s="31">
        <f t="shared" si="0"/>
        <v>2328.4560000000001</v>
      </c>
    </row>
    <row r="32" spans="1:6" ht="75">
      <c r="A32" s="30">
        <v>30</v>
      </c>
      <c r="B32" s="39" t="s">
        <v>69</v>
      </c>
      <c r="C32" s="31">
        <v>52.68</v>
      </c>
      <c r="D32" s="31">
        <v>49</v>
      </c>
      <c r="E32" s="45" t="s">
        <v>68</v>
      </c>
      <c r="F32" s="31">
        <f t="shared" si="0"/>
        <v>2581.3200000000002</v>
      </c>
    </row>
    <row r="33" spans="1:6" ht="165">
      <c r="A33" s="30">
        <v>31</v>
      </c>
      <c r="B33" s="1" t="s">
        <v>147</v>
      </c>
      <c r="C33" s="31">
        <v>72.39</v>
      </c>
      <c r="D33" s="31">
        <v>45.1</v>
      </c>
      <c r="E33" s="45" t="s">
        <v>68</v>
      </c>
      <c r="F33" s="31">
        <f t="shared" si="0"/>
        <v>3264.7890000000002</v>
      </c>
    </row>
    <row r="34" spans="1:6" ht="150">
      <c r="A34" s="30">
        <v>32</v>
      </c>
      <c r="B34" s="1" t="s">
        <v>148</v>
      </c>
      <c r="C34" s="31">
        <v>72.39</v>
      </c>
      <c r="D34" s="31">
        <v>67</v>
      </c>
      <c r="E34" s="45" t="s">
        <v>68</v>
      </c>
      <c r="F34" s="31">
        <f t="shared" si="0"/>
        <v>4850.13</v>
      </c>
    </row>
    <row r="35" spans="1:6" ht="50.25" customHeight="1">
      <c r="A35" s="30">
        <v>33</v>
      </c>
      <c r="B35" s="4" t="s">
        <v>80</v>
      </c>
      <c r="C35" s="31">
        <v>6.35</v>
      </c>
      <c r="D35" s="31">
        <v>38</v>
      </c>
      <c r="E35" s="9" t="s">
        <v>149</v>
      </c>
      <c r="F35" s="31">
        <f t="shared" si="0"/>
        <v>241.29999999999998</v>
      </c>
    </row>
    <row r="36" spans="1:6" ht="120">
      <c r="A36" s="30">
        <v>34</v>
      </c>
      <c r="B36" s="4" t="s">
        <v>81</v>
      </c>
      <c r="C36" s="31">
        <v>6.35</v>
      </c>
      <c r="D36" s="31">
        <v>81</v>
      </c>
      <c r="E36" s="9" t="s">
        <v>149</v>
      </c>
      <c r="F36" s="31">
        <f t="shared" si="0"/>
        <v>514.35</v>
      </c>
    </row>
    <row r="37" spans="1:6" ht="133.5" customHeight="1">
      <c r="A37" s="30">
        <v>35</v>
      </c>
      <c r="B37" s="4" t="s">
        <v>121</v>
      </c>
      <c r="C37" s="41">
        <v>0.51600000000000001</v>
      </c>
      <c r="D37" s="31">
        <v>9888</v>
      </c>
      <c r="E37" s="9" t="s">
        <v>152</v>
      </c>
      <c r="F37" s="31">
        <f t="shared" si="0"/>
        <v>5102.2080000000005</v>
      </c>
    </row>
    <row r="38" spans="1:6" ht="48">
      <c r="A38" s="30">
        <v>36</v>
      </c>
      <c r="B38" s="4" t="s">
        <v>82</v>
      </c>
      <c r="C38" s="31">
        <v>5.16</v>
      </c>
      <c r="D38" s="31">
        <v>29</v>
      </c>
      <c r="E38" s="9" t="s">
        <v>149</v>
      </c>
      <c r="F38" s="31">
        <f t="shared" si="0"/>
        <v>149.64000000000001</v>
      </c>
    </row>
    <row r="39" spans="1:6" ht="84">
      <c r="A39" s="30">
        <v>37</v>
      </c>
      <c r="B39" s="4" t="s">
        <v>83</v>
      </c>
      <c r="C39" s="31">
        <v>5.16</v>
      </c>
      <c r="D39" s="31">
        <v>79</v>
      </c>
      <c r="E39" s="9" t="s">
        <v>149</v>
      </c>
      <c r="F39" s="31">
        <f t="shared" si="0"/>
        <v>407.64</v>
      </c>
    </row>
    <row r="40" spans="1:6" ht="327" customHeight="1">
      <c r="A40" s="30">
        <v>38</v>
      </c>
      <c r="B40" s="4" t="s">
        <v>145</v>
      </c>
      <c r="C40" s="31">
        <v>23.21</v>
      </c>
      <c r="D40" s="31">
        <v>1704</v>
      </c>
      <c r="E40" s="9" t="s">
        <v>149</v>
      </c>
      <c r="F40" s="31">
        <f t="shared" si="0"/>
        <v>39549.840000000004</v>
      </c>
    </row>
    <row r="41" spans="1:6" ht="192" customHeight="1">
      <c r="A41" s="30">
        <v>39</v>
      </c>
      <c r="B41" s="4" t="s">
        <v>84</v>
      </c>
      <c r="C41" s="31">
        <v>82.43</v>
      </c>
      <c r="D41" s="31">
        <v>1047</v>
      </c>
      <c r="E41" s="9" t="s">
        <v>149</v>
      </c>
      <c r="F41" s="31">
        <f t="shared" si="0"/>
        <v>86304.21</v>
      </c>
    </row>
    <row r="42" spans="1:6" ht="169.5" customHeight="1">
      <c r="A42" s="30">
        <v>40</v>
      </c>
      <c r="B42" s="4" t="s">
        <v>85</v>
      </c>
      <c r="C42" s="31">
        <v>8.4</v>
      </c>
      <c r="D42" s="31">
        <v>183</v>
      </c>
      <c r="E42" s="9" t="s">
        <v>153</v>
      </c>
      <c r="F42" s="31">
        <f t="shared" si="0"/>
        <v>1537.2</v>
      </c>
    </row>
    <row r="43" spans="1:6" ht="33.75" customHeight="1">
      <c r="A43" s="30">
        <v>41</v>
      </c>
      <c r="B43" s="40" t="s">
        <v>13</v>
      </c>
      <c r="C43" s="31">
        <v>7.2</v>
      </c>
      <c r="D43" s="31">
        <v>658</v>
      </c>
      <c r="E43" s="9" t="s">
        <v>153</v>
      </c>
      <c r="F43" s="31">
        <f t="shared" si="0"/>
        <v>4737.6000000000004</v>
      </c>
    </row>
    <row r="44" spans="1:6" ht="36" customHeight="1">
      <c r="A44" s="30">
        <v>42</v>
      </c>
      <c r="B44" s="40" t="s">
        <v>14</v>
      </c>
      <c r="C44" s="31">
        <v>6.48</v>
      </c>
      <c r="D44" s="31">
        <v>263</v>
      </c>
      <c r="E44" s="9" t="s">
        <v>153</v>
      </c>
      <c r="F44" s="31">
        <f t="shared" si="0"/>
        <v>1704.24</v>
      </c>
    </row>
    <row r="45" spans="1:6" ht="66" customHeight="1">
      <c r="A45" s="30">
        <v>43</v>
      </c>
      <c r="B45" s="4" t="s">
        <v>86</v>
      </c>
      <c r="C45" s="31">
        <v>1.08</v>
      </c>
      <c r="D45" s="31">
        <v>585</v>
      </c>
      <c r="E45" s="9" t="s">
        <v>9</v>
      </c>
      <c r="F45" s="31">
        <f t="shared" si="0"/>
        <v>631.80000000000007</v>
      </c>
    </row>
    <row r="46" spans="1:6" ht="66" customHeight="1">
      <c r="A46" s="30">
        <v>44</v>
      </c>
      <c r="B46" s="4" t="s">
        <v>87</v>
      </c>
      <c r="C46" s="31">
        <v>450</v>
      </c>
      <c r="D46" s="31">
        <v>12</v>
      </c>
      <c r="E46" s="9" t="s">
        <v>16</v>
      </c>
      <c r="F46" s="31">
        <f t="shared" si="0"/>
        <v>5400</v>
      </c>
    </row>
    <row r="47" spans="1:6" ht="93" customHeight="1">
      <c r="A47" s="30">
        <v>45</v>
      </c>
      <c r="B47" s="4" t="s">
        <v>70</v>
      </c>
      <c r="C47" s="32">
        <v>10</v>
      </c>
      <c r="D47" s="32">
        <v>162</v>
      </c>
      <c r="E47" s="33" t="s">
        <v>16</v>
      </c>
      <c r="F47" s="31">
        <f t="shared" si="0"/>
        <v>1620</v>
      </c>
    </row>
    <row r="48" spans="1:6" ht="43.5" customHeight="1">
      <c r="A48" s="30">
        <v>46</v>
      </c>
      <c r="B48" s="4" t="s">
        <v>88</v>
      </c>
      <c r="C48" s="32">
        <v>3</v>
      </c>
      <c r="D48" s="32">
        <v>187</v>
      </c>
      <c r="E48" s="33" t="s">
        <v>16</v>
      </c>
      <c r="F48" s="31">
        <f t="shared" si="0"/>
        <v>561</v>
      </c>
    </row>
    <row r="49" spans="1:6" ht="42.75" customHeight="1">
      <c r="A49" s="30">
        <v>47</v>
      </c>
      <c r="B49" s="4" t="s">
        <v>89</v>
      </c>
      <c r="C49" s="32">
        <v>3</v>
      </c>
      <c r="D49" s="32">
        <v>127</v>
      </c>
      <c r="E49" s="33" t="s">
        <v>16</v>
      </c>
      <c r="F49" s="31">
        <f t="shared" si="0"/>
        <v>381</v>
      </c>
    </row>
    <row r="50" spans="1:6">
      <c r="A50" s="30"/>
      <c r="B50" s="1" t="s">
        <v>15</v>
      </c>
      <c r="C50" s="32"/>
      <c r="D50" s="32"/>
      <c r="E50" s="33"/>
      <c r="F50" s="31"/>
    </row>
    <row r="51" spans="1:6" ht="60">
      <c r="A51" s="30">
        <v>48</v>
      </c>
      <c r="B51" s="4" t="s">
        <v>90</v>
      </c>
      <c r="C51" s="31">
        <v>4</v>
      </c>
      <c r="D51" s="32">
        <v>3104</v>
      </c>
      <c r="E51" s="33" t="s">
        <v>16</v>
      </c>
      <c r="F51" s="31">
        <f t="shared" ref="F51:F96" si="1">C51*D51</f>
        <v>12416</v>
      </c>
    </row>
    <row r="52" spans="1:6" ht="60">
      <c r="A52" s="30">
        <f>A51+1</f>
        <v>49</v>
      </c>
      <c r="B52" s="4" t="s">
        <v>91</v>
      </c>
      <c r="C52" s="31">
        <v>4</v>
      </c>
      <c r="D52" s="32">
        <v>380</v>
      </c>
      <c r="E52" s="33" t="s">
        <v>16</v>
      </c>
      <c r="F52" s="31">
        <f t="shared" si="1"/>
        <v>1520</v>
      </c>
    </row>
    <row r="53" spans="1:6" ht="72">
      <c r="A53" s="30">
        <f t="shared" ref="A53:A96" si="2">A52+1</f>
        <v>50</v>
      </c>
      <c r="B53" s="4" t="s">
        <v>92</v>
      </c>
      <c r="C53" s="31">
        <v>3</v>
      </c>
      <c r="D53" s="32">
        <v>945</v>
      </c>
      <c r="E53" s="33" t="s">
        <v>16</v>
      </c>
      <c r="F53" s="31">
        <f t="shared" si="1"/>
        <v>2835</v>
      </c>
    </row>
    <row r="54" spans="1:6" ht="90">
      <c r="A54" s="30">
        <f t="shared" si="2"/>
        <v>51</v>
      </c>
      <c r="B54" s="1" t="s">
        <v>93</v>
      </c>
      <c r="C54" s="31">
        <v>2</v>
      </c>
      <c r="D54" s="32">
        <v>881</v>
      </c>
      <c r="E54" s="33" t="s">
        <v>71</v>
      </c>
      <c r="F54" s="31">
        <f t="shared" si="1"/>
        <v>1762</v>
      </c>
    </row>
    <row r="55" spans="1:6" ht="60">
      <c r="A55" s="30">
        <f t="shared" si="2"/>
        <v>52</v>
      </c>
      <c r="B55" s="4" t="s">
        <v>94</v>
      </c>
      <c r="C55" s="31">
        <v>4</v>
      </c>
      <c r="D55" s="31">
        <v>1015</v>
      </c>
      <c r="E55" s="33" t="s">
        <v>154</v>
      </c>
      <c r="F55" s="31">
        <f t="shared" si="1"/>
        <v>4060</v>
      </c>
    </row>
    <row r="56" spans="1:6" ht="60">
      <c r="A56" s="30">
        <f t="shared" si="2"/>
        <v>53</v>
      </c>
      <c r="B56" s="4" t="s">
        <v>95</v>
      </c>
      <c r="C56" s="31">
        <v>4</v>
      </c>
      <c r="D56" s="31">
        <v>155</v>
      </c>
      <c r="E56" s="9" t="s">
        <v>16</v>
      </c>
      <c r="F56" s="31">
        <f t="shared" si="1"/>
        <v>620</v>
      </c>
    </row>
    <row r="57" spans="1:6" ht="48">
      <c r="A57" s="30">
        <f t="shared" si="2"/>
        <v>54</v>
      </c>
      <c r="B57" s="4" t="s">
        <v>96</v>
      </c>
      <c r="C57" s="31">
        <v>2</v>
      </c>
      <c r="D57" s="32">
        <v>414</v>
      </c>
      <c r="E57" s="33" t="s">
        <v>16</v>
      </c>
      <c r="F57" s="31">
        <f t="shared" si="1"/>
        <v>828</v>
      </c>
    </row>
    <row r="58" spans="1:6" ht="84">
      <c r="A58" s="30">
        <f t="shared" si="2"/>
        <v>55</v>
      </c>
      <c r="B58" s="4" t="s">
        <v>97</v>
      </c>
      <c r="C58" s="31">
        <v>2</v>
      </c>
      <c r="D58" s="31">
        <v>2208</v>
      </c>
      <c r="E58" s="9" t="s">
        <v>16</v>
      </c>
      <c r="F58" s="31">
        <f t="shared" si="1"/>
        <v>4416</v>
      </c>
    </row>
    <row r="59" spans="1:6" ht="45">
      <c r="A59" s="30">
        <f t="shared" si="2"/>
        <v>56</v>
      </c>
      <c r="B59" s="1" t="s">
        <v>98</v>
      </c>
      <c r="C59" s="31">
        <v>2</v>
      </c>
      <c r="D59" s="31">
        <v>1497</v>
      </c>
      <c r="E59" s="9" t="s">
        <v>16</v>
      </c>
      <c r="F59" s="31">
        <f t="shared" si="1"/>
        <v>2994</v>
      </c>
    </row>
    <row r="60" spans="1:6" ht="68.25" customHeight="1">
      <c r="A60" s="30">
        <f t="shared" si="2"/>
        <v>57</v>
      </c>
      <c r="B60" s="4" t="s">
        <v>99</v>
      </c>
      <c r="C60" s="31">
        <v>5</v>
      </c>
      <c r="D60" s="31">
        <v>107</v>
      </c>
      <c r="E60" s="33" t="s">
        <v>16</v>
      </c>
      <c r="F60" s="31">
        <f t="shared" si="1"/>
        <v>535</v>
      </c>
    </row>
    <row r="61" spans="1:6" ht="60">
      <c r="A61" s="30">
        <f t="shared" si="2"/>
        <v>58</v>
      </c>
      <c r="B61" s="4" t="s">
        <v>100</v>
      </c>
      <c r="C61" s="31">
        <v>2</v>
      </c>
      <c r="D61" s="32">
        <v>91</v>
      </c>
      <c r="E61" s="33" t="s">
        <v>16</v>
      </c>
      <c r="F61" s="31">
        <f t="shared" si="1"/>
        <v>182</v>
      </c>
    </row>
    <row r="62" spans="1:6" ht="48">
      <c r="A62" s="30">
        <f t="shared" si="2"/>
        <v>59</v>
      </c>
      <c r="B62" s="4" t="s">
        <v>101</v>
      </c>
      <c r="C62" s="32">
        <v>5</v>
      </c>
      <c r="D62" s="31">
        <v>1251</v>
      </c>
      <c r="E62" s="33" t="s">
        <v>16</v>
      </c>
      <c r="F62" s="31">
        <f t="shared" si="1"/>
        <v>6255</v>
      </c>
    </row>
    <row r="63" spans="1:6" ht="48">
      <c r="A63" s="30">
        <f t="shared" si="2"/>
        <v>60</v>
      </c>
      <c r="B63" s="4" t="s">
        <v>102</v>
      </c>
      <c r="C63" s="32">
        <v>7</v>
      </c>
      <c r="D63" s="31">
        <v>539</v>
      </c>
      <c r="E63" s="33" t="s">
        <v>16</v>
      </c>
      <c r="F63" s="31">
        <f t="shared" si="1"/>
        <v>3773</v>
      </c>
    </row>
    <row r="64" spans="1:6" ht="48">
      <c r="A64" s="30">
        <f t="shared" si="2"/>
        <v>61</v>
      </c>
      <c r="B64" s="4" t="s">
        <v>103</v>
      </c>
      <c r="C64" s="31">
        <v>5</v>
      </c>
      <c r="D64" s="31">
        <v>493</v>
      </c>
      <c r="E64" s="33" t="s">
        <v>16</v>
      </c>
      <c r="F64" s="31">
        <f t="shared" si="1"/>
        <v>2465</v>
      </c>
    </row>
    <row r="65" spans="1:6" ht="48">
      <c r="A65" s="30">
        <f t="shared" si="2"/>
        <v>62</v>
      </c>
      <c r="B65" s="40" t="s">
        <v>17</v>
      </c>
      <c r="C65" s="31">
        <v>5</v>
      </c>
      <c r="D65" s="31">
        <v>815</v>
      </c>
      <c r="E65" s="9" t="s">
        <v>16</v>
      </c>
      <c r="F65" s="31">
        <f t="shared" si="1"/>
        <v>4075</v>
      </c>
    </row>
    <row r="66" spans="1:6" ht="84">
      <c r="A66" s="30">
        <f t="shared" si="2"/>
        <v>63</v>
      </c>
      <c r="B66" s="4" t="s">
        <v>104</v>
      </c>
      <c r="C66" s="31">
        <v>2</v>
      </c>
      <c r="D66" s="31">
        <v>555</v>
      </c>
      <c r="E66" s="9" t="s">
        <v>16</v>
      </c>
      <c r="F66" s="31">
        <f t="shared" si="1"/>
        <v>1110</v>
      </c>
    </row>
    <row r="67" spans="1:6" ht="204">
      <c r="A67" s="30">
        <f t="shared" si="2"/>
        <v>64</v>
      </c>
      <c r="B67" s="4" t="s">
        <v>105</v>
      </c>
      <c r="C67" s="32">
        <v>25</v>
      </c>
      <c r="D67" s="32">
        <v>177</v>
      </c>
      <c r="E67" s="33" t="s">
        <v>151</v>
      </c>
      <c r="F67" s="31">
        <f t="shared" si="1"/>
        <v>4425</v>
      </c>
    </row>
    <row r="68" spans="1:6" ht="24">
      <c r="A68" s="30">
        <f t="shared" si="2"/>
        <v>65</v>
      </c>
      <c r="B68" s="4" t="s">
        <v>106</v>
      </c>
      <c r="C68" s="32">
        <v>10</v>
      </c>
      <c r="D68" s="32">
        <v>101</v>
      </c>
      <c r="E68" s="33" t="s">
        <v>151</v>
      </c>
      <c r="F68" s="31">
        <f t="shared" si="1"/>
        <v>1010</v>
      </c>
    </row>
    <row r="69" spans="1:6" ht="24">
      <c r="A69" s="30">
        <f t="shared" si="2"/>
        <v>66</v>
      </c>
      <c r="B69" s="4" t="s">
        <v>107</v>
      </c>
      <c r="C69" s="32">
        <v>10</v>
      </c>
      <c r="D69" s="32">
        <v>137</v>
      </c>
      <c r="E69" s="33" t="s">
        <v>151</v>
      </c>
      <c r="F69" s="31">
        <f t="shared" si="1"/>
        <v>1370</v>
      </c>
    </row>
    <row r="70" spans="1:6" ht="51">
      <c r="A70" s="30">
        <f t="shared" si="2"/>
        <v>67</v>
      </c>
      <c r="B70" s="27" t="s">
        <v>108</v>
      </c>
      <c r="C70" s="46">
        <v>2</v>
      </c>
      <c r="D70" s="31">
        <v>778</v>
      </c>
      <c r="E70" s="9" t="s">
        <v>16</v>
      </c>
      <c r="F70" s="31">
        <f t="shared" si="1"/>
        <v>1556</v>
      </c>
    </row>
    <row r="71" spans="1:6" ht="48">
      <c r="A71" s="30">
        <f t="shared" si="2"/>
        <v>68</v>
      </c>
      <c r="B71" s="4" t="s">
        <v>109</v>
      </c>
      <c r="C71" s="31">
        <v>2</v>
      </c>
      <c r="D71" s="32">
        <v>5128</v>
      </c>
      <c r="E71" s="33" t="s">
        <v>16</v>
      </c>
      <c r="F71" s="31">
        <f t="shared" si="1"/>
        <v>10256</v>
      </c>
    </row>
    <row r="72" spans="1:6" ht="48">
      <c r="A72" s="30">
        <f t="shared" si="2"/>
        <v>69</v>
      </c>
      <c r="B72" s="4" t="s">
        <v>110</v>
      </c>
      <c r="C72" s="31">
        <v>2</v>
      </c>
      <c r="D72" s="32">
        <v>96</v>
      </c>
      <c r="E72" s="33" t="s">
        <v>16</v>
      </c>
      <c r="F72" s="31">
        <f t="shared" si="1"/>
        <v>192</v>
      </c>
    </row>
    <row r="73" spans="1:6" ht="36">
      <c r="A73" s="30">
        <f t="shared" si="2"/>
        <v>70</v>
      </c>
      <c r="B73" s="4" t="s">
        <v>111</v>
      </c>
      <c r="C73" s="31">
        <v>4</v>
      </c>
      <c r="D73" s="31">
        <v>19</v>
      </c>
      <c r="E73" s="9" t="s">
        <v>16</v>
      </c>
      <c r="F73" s="31">
        <f t="shared" si="1"/>
        <v>76</v>
      </c>
    </row>
    <row r="74" spans="1:6" ht="54.75" customHeight="1">
      <c r="A74" s="30">
        <f t="shared" si="2"/>
        <v>71</v>
      </c>
      <c r="B74" s="4" t="s">
        <v>112</v>
      </c>
      <c r="C74" s="31">
        <v>30</v>
      </c>
      <c r="D74" s="32">
        <v>292</v>
      </c>
      <c r="E74" s="33" t="s">
        <v>151</v>
      </c>
      <c r="F74" s="31">
        <f t="shared" si="1"/>
        <v>8760</v>
      </c>
    </row>
    <row r="75" spans="1:6" ht="25.5">
      <c r="A75" s="30">
        <f t="shared" si="2"/>
        <v>72</v>
      </c>
      <c r="B75" s="1" t="s">
        <v>18</v>
      </c>
      <c r="C75" s="31">
        <v>8</v>
      </c>
      <c r="D75" s="31">
        <v>85</v>
      </c>
      <c r="E75" s="9" t="s">
        <v>16</v>
      </c>
      <c r="F75" s="31">
        <f t="shared" si="1"/>
        <v>680</v>
      </c>
    </row>
    <row r="76" spans="1:6">
      <c r="A76" s="30">
        <f t="shared" si="2"/>
        <v>73</v>
      </c>
      <c r="B76" s="9" t="s">
        <v>19</v>
      </c>
      <c r="C76" s="31">
        <v>12</v>
      </c>
      <c r="D76" s="31">
        <v>85</v>
      </c>
      <c r="E76" s="9" t="s">
        <v>16</v>
      </c>
      <c r="F76" s="31">
        <f t="shared" si="1"/>
        <v>1020</v>
      </c>
    </row>
    <row r="77" spans="1:6">
      <c r="A77" s="30">
        <f t="shared" si="2"/>
        <v>74</v>
      </c>
      <c r="B77" s="9" t="s">
        <v>20</v>
      </c>
      <c r="C77" s="31">
        <v>10</v>
      </c>
      <c r="D77" s="31">
        <v>195</v>
      </c>
      <c r="E77" s="9" t="s">
        <v>16</v>
      </c>
      <c r="F77" s="31">
        <f t="shared" si="1"/>
        <v>1950</v>
      </c>
    </row>
    <row r="78" spans="1:6">
      <c r="A78" s="30">
        <f t="shared" si="2"/>
        <v>75</v>
      </c>
      <c r="B78" s="9" t="s">
        <v>21</v>
      </c>
      <c r="C78" s="31">
        <v>10</v>
      </c>
      <c r="D78" s="31">
        <v>89</v>
      </c>
      <c r="E78" s="9" t="s">
        <v>16</v>
      </c>
      <c r="F78" s="31">
        <f t="shared" si="1"/>
        <v>890</v>
      </c>
    </row>
    <row r="79" spans="1:6">
      <c r="A79" s="30">
        <f t="shared" si="2"/>
        <v>76</v>
      </c>
      <c r="B79" s="9" t="s">
        <v>22</v>
      </c>
      <c r="C79" s="31">
        <v>7</v>
      </c>
      <c r="D79" s="31">
        <v>147</v>
      </c>
      <c r="E79" s="9" t="s">
        <v>16</v>
      </c>
      <c r="F79" s="31">
        <f t="shared" si="1"/>
        <v>1029</v>
      </c>
    </row>
    <row r="80" spans="1:6">
      <c r="A80" s="30">
        <f t="shared" si="2"/>
        <v>77</v>
      </c>
      <c r="B80" s="9" t="s">
        <v>23</v>
      </c>
      <c r="C80" s="31">
        <v>30</v>
      </c>
      <c r="D80" s="31">
        <v>21</v>
      </c>
      <c r="E80" s="9" t="s">
        <v>16</v>
      </c>
      <c r="F80" s="31">
        <f t="shared" si="1"/>
        <v>630</v>
      </c>
    </row>
    <row r="81" spans="1:6" ht="25.5">
      <c r="A81" s="30">
        <f t="shared" si="2"/>
        <v>78</v>
      </c>
      <c r="B81" s="9" t="s">
        <v>24</v>
      </c>
      <c r="C81" s="31">
        <v>4</v>
      </c>
      <c r="D81" s="31">
        <v>142</v>
      </c>
      <c r="E81" s="9" t="s">
        <v>16</v>
      </c>
      <c r="F81" s="31">
        <f t="shared" si="1"/>
        <v>568</v>
      </c>
    </row>
    <row r="82" spans="1:6">
      <c r="A82" s="30">
        <f t="shared" si="2"/>
        <v>79</v>
      </c>
      <c r="B82" s="9" t="s">
        <v>25</v>
      </c>
      <c r="C82" s="31">
        <v>7</v>
      </c>
      <c r="D82" s="31">
        <v>144</v>
      </c>
      <c r="E82" s="9" t="s">
        <v>16</v>
      </c>
      <c r="F82" s="31">
        <f t="shared" si="1"/>
        <v>1008</v>
      </c>
    </row>
    <row r="83" spans="1:6">
      <c r="A83" s="30">
        <f t="shared" si="2"/>
        <v>80</v>
      </c>
      <c r="B83" s="9" t="s">
        <v>26</v>
      </c>
      <c r="C83" s="31">
        <v>15</v>
      </c>
      <c r="D83" s="31">
        <v>17</v>
      </c>
      <c r="E83" s="9" t="s">
        <v>16</v>
      </c>
      <c r="F83" s="31">
        <f t="shared" si="1"/>
        <v>255</v>
      </c>
    </row>
    <row r="84" spans="1:6">
      <c r="A84" s="30">
        <f t="shared" si="2"/>
        <v>81</v>
      </c>
      <c r="B84" s="9" t="s">
        <v>27</v>
      </c>
      <c r="C84" s="31">
        <v>1</v>
      </c>
      <c r="D84" s="31">
        <v>187</v>
      </c>
      <c r="E84" s="47" t="s">
        <v>155</v>
      </c>
      <c r="F84" s="31">
        <f t="shared" si="1"/>
        <v>187</v>
      </c>
    </row>
    <row r="85" spans="1:6">
      <c r="A85" s="30">
        <f t="shared" si="2"/>
        <v>82</v>
      </c>
      <c r="B85" s="9" t="s">
        <v>28</v>
      </c>
      <c r="C85" s="31">
        <v>1</v>
      </c>
      <c r="D85" s="31">
        <v>103</v>
      </c>
      <c r="E85" s="47" t="s">
        <v>156</v>
      </c>
      <c r="F85" s="31">
        <f t="shared" si="1"/>
        <v>103</v>
      </c>
    </row>
    <row r="86" spans="1:6" ht="72">
      <c r="A86" s="30">
        <f t="shared" si="2"/>
        <v>83</v>
      </c>
      <c r="B86" s="4" t="s">
        <v>113</v>
      </c>
      <c r="C86" s="31">
        <v>25</v>
      </c>
      <c r="D86" s="31">
        <v>84</v>
      </c>
      <c r="E86" s="9" t="s">
        <v>151</v>
      </c>
      <c r="F86" s="31">
        <f t="shared" si="1"/>
        <v>2100</v>
      </c>
    </row>
    <row r="87" spans="1:6" ht="120">
      <c r="A87" s="30">
        <f t="shared" si="2"/>
        <v>84</v>
      </c>
      <c r="B87" s="4" t="s">
        <v>114</v>
      </c>
      <c r="C87" s="31">
        <v>30</v>
      </c>
      <c r="D87" s="31">
        <v>188</v>
      </c>
      <c r="E87" s="9" t="s">
        <v>151</v>
      </c>
      <c r="F87" s="31">
        <f t="shared" si="1"/>
        <v>5640</v>
      </c>
    </row>
    <row r="88" spans="1:6">
      <c r="A88" s="30">
        <f t="shared" si="2"/>
        <v>85</v>
      </c>
      <c r="B88" s="9" t="s">
        <v>29</v>
      </c>
      <c r="C88" s="31">
        <v>6</v>
      </c>
      <c r="D88" s="31">
        <v>84</v>
      </c>
      <c r="E88" s="9" t="s">
        <v>151</v>
      </c>
      <c r="F88" s="31">
        <f t="shared" si="1"/>
        <v>504</v>
      </c>
    </row>
    <row r="89" spans="1:6">
      <c r="A89" s="30">
        <f t="shared" si="2"/>
        <v>86</v>
      </c>
      <c r="B89" s="9" t="s">
        <v>30</v>
      </c>
      <c r="C89" s="31">
        <v>2</v>
      </c>
      <c r="D89" s="31">
        <v>78</v>
      </c>
      <c r="E89" s="9" t="s">
        <v>151</v>
      </c>
      <c r="F89" s="31">
        <f t="shared" si="1"/>
        <v>156</v>
      </c>
    </row>
    <row r="90" spans="1:6" ht="264">
      <c r="A90" s="30">
        <f t="shared" si="2"/>
        <v>87</v>
      </c>
      <c r="B90" s="1" t="s">
        <v>31</v>
      </c>
      <c r="C90" s="31">
        <v>3</v>
      </c>
      <c r="D90" s="32">
        <v>7248</v>
      </c>
      <c r="E90" s="33" t="s">
        <v>16</v>
      </c>
      <c r="F90" s="31">
        <f t="shared" si="1"/>
        <v>21744</v>
      </c>
    </row>
    <row r="91" spans="1:6" ht="225">
      <c r="A91" s="30">
        <f t="shared" si="2"/>
        <v>88</v>
      </c>
      <c r="B91" s="57" t="s">
        <v>115</v>
      </c>
      <c r="C91" s="31">
        <v>1</v>
      </c>
      <c r="D91" s="48">
        <v>48162</v>
      </c>
      <c r="E91" s="33" t="s">
        <v>16</v>
      </c>
      <c r="F91" s="31">
        <f t="shared" si="1"/>
        <v>48162</v>
      </c>
    </row>
    <row r="92" spans="1:6" ht="262.5" customHeight="1">
      <c r="A92" s="30">
        <f t="shared" si="2"/>
        <v>89</v>
      </c>
      <c r="B92" s="57" t="s">
        <v>116</v>
      </c>
      <c r="C92" s="31">
        <v>1</v>
      </c>
      <c r="D92" s="48">
        <v>16621</v>
      </c>
      <c r="E92" s="33" t="s">
        <v>16</v>
      </c>
      <c r="F92" s="31">
        <f t="shared" si="1"/>
        <v>16621</v>
      </c>
    </row>
    <row r="93" spans="1:6" ht="99.75" customHeight="1">
      <c r="A93" s="30">
        <f t="shared" si="2"/>
        <v>90</v>
      </c>
      <c r="B93" s="1" t="s">
        <v>32</v>
      </c>
      <c r="C93" s="32">
        <v>2</v>
      </c>
      <c r="D93" s="32">
        <v>430</v>
      </c>
      <c r="E93" s="33" t="s">
        <v>16</v>
      </c>
      <c r="F93" s="31">
        <f t="shared" si="1"/>
        <v>860</v>
      </c>
    </row>
    <row r="94" spans="1:6" ht="95.25" customHeight="1">
      <c r="A94" s="30">
        <f t="shared" si="2"/>
        <v>91</v>
      </c>
      <c r="B94" s="57" t="s">
        <v>117</v>
      </c>
      <c r="C94" s="31">
        <v>2</v>
      </c>
      <c r="D94" s="31">
        <v>484</v>
      </c>
      <c r="E94" s="9" t="s">
        <v>16</v>
      </c>
      <c r="F94" s="31">
        <f t="shared" si="1"/>
        <v>968</v>
      </c>
    </row>
    <row r="95" spans="1:6" ht="35.25" customHeight="1">
      <c r="A95" s="30">
        <f t="shared" si="2"/>
        <v>92</v>
      </c>
      <c r="B95" s="57" t="s">
        <v>118</v>
      </c>
      <c r="C95" s="31">
        <v>4</v>
      </c>
      <c r="D95" s="31">
        <v>58</v>
      </c>
      <c r="E95" s="9" t="s">
        <v>16</v>
      </c>
      <c r="F95" s="31">
        <f t="shared" si="1"/>
        <v>232</v>
      </c>
    </row>
    <row r="96" spans="1:6" ht="45">
      <c r="A96" s="30">
        <f t="shared" si="2"/>
        <v>93</v>
      </c>
      <c r="B96" s="57" t="s">
        <v>119</v>
      </c>
      <c r="C96" s="31">
        <v>2</v>
      </c>
      <c r="D96" s="31">
        <v>341</v>
      </c>
      <c r="E96" s="9" t="s">
        <v>16</v>
      </c>
      <c r="F96" s="42">
        <f t="shared" si="1"/>
        <v>682</v>
      </c>
    </row>
    <row r="97" spans="1:6">
      <c r="A97" s="30"/>
      <c r="B97" s="1"/>
      <c r="C97" s="31"/>
      <c r="D97" s="31"/>
      <c r="E97" s="69"/>
      <c r="F97" s="70">
        <f>SUM(F3:F96)</f>
        <v>745537.03200999985</v>
      </c>
    </row>
    <row r="98" spans="1:6">
      <c r="A98" s="30"/>
      <c r="B98" s="95" t="s">
        <v>33</v>
      </c>
      <c r="C98" s="90"/>
      <c r="D98" s="49">
        <v>0.09</v>
      </c>
      <c r="E98" s="66"/>
      <c r="F98" s="71">
        <f>F97*9%</f>
        <v>67098.33288089998</v>
      </c>
    </row>
    <row r="99" spans="1:6">
      <c r="A99" s="1"/>
      <c r="B99" s="95" t="s">
        <v>34</v>
      </c>
      <c r="C99" s="90"/>
      <c r="D99" s="49">
        <v>0.09</v>
      </c>
      <c r="E99" s="66"/>
      <c r="F99" s="71">
        <f>F97*9%</f>
        <v>67098.33288089998</v>
      </c>
    </row>
    <row r="100" spans="1:6">
      <c r="A100" s="1"/>
      <c r="B100" s="88" t="s">
        <v>35</v>
      </c>
      <c r="C100" s="89"/>
      <c r="D100" s="90"/>
      <c r="E100" s="66"/>
      <c r="F100" s="72">
        <f>SUM(F97:F99)</f>
        <v>879733.69777179987</v>
      </c>
    </row>
    <row r="101" spans="1:6">
      <c r="A101" s="1"/>
      <c r="B101" s="88" t="s">
        <v>36</v>
      </c>
      <c r="C101" s="90"/>
      <c r="D101" s="49">
        <v>0.01</v>
      </c>
      <c r="E101" s="66"/>
      <c r="F101" s="71">
        <f>F100*1%</f>
        <v>8797.3369777179996</v>
      </c>
    </row>
    <row r="102" spans="1:6">
      <c r="A102" s="1"/>
      <c r="B102" s="95" t="s">
        <v>122</v>
      </c>
      <c r="C102" s="89"/>
      <c r="D102" s="90"/>
      <c r="E102" s="68"/>
      <c r="F102" s="72">
        <f>SUM(F100:F101)</f>
        <v>888531.03474951792</v>
      </c>
    </row>
    <row r="103" spans="1:6">
      <c r="A103" s="1"/>
      <c r="B103" s="88" t="s">
        <v>37</v>
      </c>
      <c r="C103" s="89"/>
      <c r="D103" s="90"/>
      <c r="E103" s="66"/>
      <c r="F103" s="71">
        <f>F100*3%</f>
        <v>26392.010933153993</v>
      </c>
    </row>
    <row r="104" spans="1:6">
      <c r="A104" s="55"/>
      <c r="B104" s="91" t="s">
        <v>123</v>
      </c>
      <c r="C104" s="92"/>
      <c r="D104" s="93"/>
      <c r="E104" s="66"/>
      <c r="F104" s="71">
        <f>SUM(F102:F103)</f>
        <v>914923.04568267195</v>
      </c>
    </row>
    <row r="105" spans="1:6" ht="16.5" thickBot="1">
      <c r="A105" s="58"/>
      <c r="B105" s="94" t="s">
        <v>120</v>
      </c>
      <c r="C105" s="94"/>
      <c r="D105" s="94"/>
      <c r="E105" s="67"/>
      <c r="F105" s="73">
        <f>ROUNDDOWN(F104,0)</f>
        <v>914923</v>
      </c>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2:F37"/>
  <sheetViews>
    <sheetView tabSelected="1" view="pageBreakPreview" topLeftCell="A34" zoomScale="115" zoomScaleSheetLayoutView="115" workbookViewId="0">
      <selection activeCell="A40" sqref="A40:XFD52"/>
    </sheetView>
  </sheetViews>
  <sheetFormatPr defaultRowHeight="15"/>
  <cols>
    <col min="1" max="1" width="6.28515625" customWidth="1"/>
    <col min="2" max="2" width="42.140625" customWidth="1"/>
    <col min="4" max="4" width="7.42578125" customWidth="1"/>
    <col min="5" max="5" width="10.140625" customWidth="1"/>
    <col min="6" max="6" width="13.7109375" customWidth="1"/>
  </cols>
  <sheetData>
    <row r="2" spans="1:6" ht="15.75">
      <c r="A2" s="96" t="s">
        <v>158</v>
      </c>
      <c r="B2" s="97"/>
      <c r="C2" s="97"/>
      <c r="D2" s="97"/>
      <c r="E2" s="97"/>
      <c r="F2" s="97"/>
    </row>
    <row r="3" spans="1:6" ht="96.75" customHeight="1">
      <c r="A3" s="96" t="s">
        <v>200</v>
      </c>
      <c r="B3" s="97"/>
      <c r="C3" s="97"/>
      <c r="D3" s="97"/>
      <c r="E3" s="97"/>
      <c r="F3" s="97"/>
    </row>
    <row r="4" spans="1:6" ht="57">
      <c r="A4" s="74" t="s">
        <v>159</v>
      </c>
      <c r="B4" s="75" t="s">
        <v>160</v>
      </c>
      <c r="C4" s="76" t="s">
        <v>161</v>
      </c>
      <c r="D4" s="76" t="s">
        <v>162</v>
      </c>
      <c r="E4" s="74" t="s">
        <v>163</v>
      </c>
      <c r="F4" s="76" t="s">
        <v>164</v>
      </c>
    </row>
    <row r="5" spans="1:6">
      <c r="A5" s="77">
        <v>1</v>
      </c>
      <c r="B5" s="78" t="s">
        <v>165</v>
      </c>
      <c r="C5" s="77">
        <v>5</v>
      </c>
      <c r="D5" s="77" t="s">
        <v>16</v>
      </c>
      <c r="E5" s="79">
        <v>350</v>
      </c>
      <c r="F5" s="79">
        <f>C5*E5</f>
        <v>1750</v>
      </c>
    </row>
    <row r="6" spans="1:6">
      <c r="A6" s="77">
        <v>2</v>
      </c>
      <c r="B6" s="78" t="s">
        <v>166</v>
      </c>
      <c r="C6" s="77">
        <v>1</v>
      </c>
      <c r="D6" s="77" t="s">
        <v>16</v>
      </c>
      <c r="E6" s="79">
        <v>2071</v>
      </c>
      <c r="F6" s="79">
        <f t="shared" ref="F6:F25" si="0">C6*E6</f>
        <v>2071</v>
      </c>
    </row>
    <row r="7" spans="1:6">
      <c r="A7" s="77">
        <v>3</v>
      </c>
      <c r="B7" s="78" t="s">
        <v>167</v>
      </c>
      <c r="C7" s="77">
        <v>8</v>
      </c>
      <c r="D7" s="77" t="s">
        <v>16</v>
      </c>
      <c r="E7" s="79">
        <v>216</v>
      </c>
      <c r="F7" s="79">
        <f t="shared" si="0"/>
        <v>1728</v>
      </c>
    </row>
    <row r="8" spans="1:6">
      <c r="A8" s="77">
        <v>4</v>
      </c>
      <c r="B8" s="78" t="s">
        <v>168</v>
      </c>
      <c r="C8" s="77">
        <v>5</v>
      </c>
      <c r="D8" s="77" t="s">
        <v>16</v>
      </c>
      <c r="E8" s="79">
        <v>210</v>
      </c>
      <c r="F8" s="79">
        <f t="shared" si="0"/>
        <v>1050</v>
      </c>
    </row>
    <row r="9" spans="1:6">
      <c r="A9" s="77">
        <v>5</v>
      </c>
      <c r="B9" s="78" t="s">
        <v>169</v>
      </c>
      <c r="C9" s="77">
        <v>5</v>
      </c>
      <c r="D9" s="77" t="s">
        <v>16</v>
      </c>
      <c r="E9" s="79">
        <v>50</v>
      </c>
      <c r="F9" s="79">
        <f t="shared" si="0"/>
        <v>250</v>
      </c>
    </row>
    <row r="10" spans="1:6" ht="45">
      <c r="A10" s="77">
        <v>6</v>
      </c>
      <c r="B10" s="78" t="s">
        <v>170</v>
      </c>
      <c r="C10" s="77">
        <v>4</v>
      </c>
      <c r="D10" s="77" t="s">
        <v>16</v>
      </c>
      <c r="E10" s="79">
        <v>520</v>
      </c>
      <c r="F10" s="79">
        <f t="shared" si="0"/>
        <v>2080</v>
      </c>
    </row>
    <row r="11" spans="1:6">
      <c r="A11" s="77">
        <v>7</v>
      </c>
      <c r="B11" s="78" t="s">
        <v>171</v>
      </c>
      <c r="C11" s="77">
        <v>4</v>
      </c>
      <c r="D11" s="77" t="s">
        <v>16</v>
      </c>
      <c r="E11" s="79">
        <v>300</v>
      </c>
      <c r="F11" s="79">
        <f t="shared" si="0"/>
        <v>1200</v>
      </c>
    </row>
    <row r="12" spans="1:6">
      <c r="A12" s="77">
        <v>8</v>
      </c>
      <c r="B12" s="78" t="s">
        <v>172</v>
      </c>
      <c r="C12" s="77">
        <v>4</v>
      </c>
      <c r="D12" s="77" t="s">
        <v>16</v>
      </c>
      <c r="E12" s="79">
        <v>150</v>
      </c>
      <c r="F12" s="79">
        <f t="shared" si="0"/>
        <v>600</v>
      </c>
    </row>
    <row r="13" spans="1:6">
      <c r="A13" s="77">
        <v>9</v>
      </c>
      <c r="B13" s="78" t="s">
        <v>173</v>
      </c>
      <c r="C13" s="77">
        <v>4</v>
      </c>
      <c r="D13" s="77" t="s">
        <v>16</v>
      </c>
      <c r="E13" s="79">
        <v>350</v>
      </c>
      <c r="F13" s="79">
        <f t="shared" si="0"/>
        <v>1400</v>
      </c>
    </row>
    <row r="14" spans="1:6">
      <c r="A14" s="77">
        <v>10</v>
      </c>
      <c r="B14" s="78" t="s">
        <v>174</v>
      </c>
      <c r="C14" s="77">
        <v>2</v>
      </c>
      <c r="D14" s="77" t="s">
        <v>175</v>
      </c>
      <c r="E14" s="79">
        <v>200</v>
      </c>
      <c r="F14" s="79">
        <f t="shared" si="0"/>
        <v>400</v>
      </c>
    </row>
    <row r="15" spans="1:6">
      <c r="A15" s="77">
        <v>11</v>
      </c>
      <c r="B15" s="78" t="s">
        <v>176</v>
      </c>
      <c r="C15" s="77">
        <v>2</v>
      </c>
      <c r="D15" s="77" t="s">
        <v>175</v>
      </c>
      <c r="E15" s="79">
        <v>145</v>
      </c>
      <c r="F15" s="79">
        <f t="shared" si="0"/>
        <v>290</v>
      </c>
    </row>
    <row r="16" spans="1:6">
      <c r="A16" s="77">
        <v>12</v>
      </c>
      <c r="B16" s="78" t="s">
        <v>177</v>
      </c>
      <c r="C16" s="77">
        <v>4</v>
      </c>
      <c r="D16" s="77" t="s">
        <v>178</v>
      </c>
      <c r="E16" s="79">
        <v>120</v>
      </c>
      <c r="F16" s="79">
        <f t="shared" si="0"/>
        <v>480</v>
      </c>
    </row>
    <row r="17" spans="1:6">
      <c r="A17" s="77">
        <v>13</v>
      </c>
      <c r="B17" s="78" t="s">
        <v>179</v>
      </c>
      <c r="C17" s="77">
        <v>8</v>
      </c>
      <c r="D17" s="77" t="s">
        <v>175</v>
      </c>
      <c r="E17" s="79">
        <v>140</v>
      </c>
      <c r="F17" s="79">
        <f t="shared" si="0"/>
        <v>1120</v>
      </c>
    </row>
    <row r="18" spans="1:6">
      <c r="A18" s="77">
        <v>14</v>
      </c>
      <c r="B18" s="78" t="s">
        <v>180</v>
      </c>
      <c r="C18" s="77">
        <v>6</v>
      </c>
      <c r="D18" s="77" t="s">
        <v>181</v>
      </c>
      <c r="E18" s="79">
        <v>80</v>
      </c>
      <c r="F18" s="79">
        <f t="shared" si="0"/>
        <v>480</v>
      </c>
    </row>
    <row r="19" spans="1:6">
      <c r="A19" s="77">
        <v>15</v>
      </c>
      <c r="B19" s="78" t="s">
        <v>182</v>
      </c>
      <c r="C19" s="77">
        <v>6</v>
      </c>
      <c r="D19" s="77" t="s">
        <v>16</v>
      </c>
      <c r="E19" s="79">
        <v>125</v>
      </c>
      <c r="F19" s="79">
        <f t="shared" si="0"/>
        <v>750</v>
      </c>
    </row>
    <row r="20" spans="1:6">
      <c r="A20" s="77">
        <v>16</v>
      </c>
      <c r="B20" s="78" t="s">
        <v>183</v>
      </c>
      <c r="C20" s="77">
        <v>4</v>
      </c>
      <c r="D20" s="77" t="s">
        <v>16</v>
      </c>
      <c r="E20" s="79">
        <v>170</v>
      </c>
      <c r="F20" s="79">
        <f t="shared" si="0"/>
        <v>680</v>
      </c>
    </row>
    <row r="21" spans="1:6" ht="19.5" customHeight="1">
      <c r="A21" s="77">
        <v>17</v>
      </c>
      <c r="B21" s="78" t="s">
        <v>184</v>
      </c>
      <c r="C21" s="77">
        <v>1</v>
      </c>
      <c r="D21" s="77" t="s">
        <v>16</v>
      </c>
      <c r="E21" s="79">
        <v>3776</v>
      </c>
      <c r="F21" s="79">
        <f t="shared" si="0"/>
        <v>3776</v>
      </c>
    </row>
    <row r="22" spans="1:6" ht="45">
      <c r="A22" s="77">
        <v>18</v>
      </c>
      <c r="B22" s="78" t="s">
        <v>185</v>
      </c>
      <c r="C22" s="77">
        <v>1</v>
      </c>
      <c r="D22" s="77" t="s">
        <v>16</v>
      </c>
      <c r="E22" s="79">
        <v>5000</v>
      </c>
      <c r="F22" s="79">
        <f t="shared" si="0"/>
        <v>5000</v>
      </c>
    </row>
    <row r="23" spans="1:6" ht="139.5" customHeight="1">
      <c r="A23" s="77">
        <v>19</v>
      </c>
      <c r="B23" s="78" t="s">
        <v>186</v>
      </c>
      <c r="C23" s="77">
        <v>1</v>
      </c>
      <c r="D23" s="77" t="s">
        <v>16</v>
      </c>
      <c r="E23" s="79">
        <v>5000</v>
      </c>
      <c r="F23" s="79">
        <f>C23*E23</f>
        <v>5000</v>
      </c>
    </row>
    <row r="24" spans="1:6" ht="21" customHeight="1">
      <c r="A24" s="77">
        <v>20</v>
      </c>
      <c r="B24" s="78" t="s">
        <v>187</v>
      </c>
      <c r="C24" s="77">
        <v>1</v>
      </c>
      <c r="D24" s="77" t="s">
        <v>16</v>
      </c>
      <c r="E24" s="79">
        <v>4000</v>
      </c>
      <c r="F24" s="79">
        <f t="shared" si="0"/>
        <v>4000</v>
      </c>
    </row>
    <row r="25" spans="1:6" ht="48.75" customHeight="1">
      <c r="A25" s="77">
        <v>21</v>
      </c>
      <c r="B25" s="78" t="s">
        <v>188</v>
      </c>
      <c r="C25" s="77">
        <v>5</v>
      </c>
      <c r="D25" s="77" t="s">
        <v>16</v>
      </c>
      <c r="E25" s="79">
        <v>1000</v>
      </c>
      <c r="F25" s="79">
        <f t="shared" si="0"/>
        <v>5000</v>
      </c>
    </row>
    <row r="26" spans="1:6" ht="49.5" customHeight="1">
      <c r="A26" s="77">
        <v>22</v>
      </c>
      <c r="B26" s="78" t="s">
        <v>189</v>
      </c>
      <c r="C26" s="77">
        <v>1</v>
      </c>
      <c r="D26" s="77" t="s">
        <v>16</v>
      </c>
      <c r="E26" s="79">
        <v>200</v>
      </c>
      <c r="F26" s="79">
        <v>200</v>
      </c>
    </row>
    <row r="27" spans="1:6" ht="66" customHeight="1">
      <c r="A27" s="77">
        <v>23</v>
      </c>
      <c r="B27" s="78" t="s">
        <v>190</v>
      </c>
      <c r="C27" s="77">
        <v>1</v>
      </c>
      <c r="D27" s="77" t="s">
        <v>16</v>
      </c>
      <c r="E27" s="79">
        <v>1000</v>
      </c>
      <c r="F27" s="79">
        <f>C27*E27</f>
        <v>1000</v>
      </c>
    </row>
    <row r="28" spans="1:6">
      <c r="A28" s="77"/>
      <c r="B28" s="78" t="s">
        <v>191</v>
      </c>
      <c r="C28" s="77"/>
      <c r="D28" s="77"/>
      <c r="E28" s="79"/>
      <c r="F28" s="80">
        <f>SUM(F5:F27)</f>
        <v>40305</v>
      </c>
    </row>
    <row r="29" spans="1:6">
      <c r="A29" s="77"/>
      <c r="B29" s="78" t="s">
        <v>192</v>
      </c>
      <c r="C29" s="77"/>
      <c r="D29" s="77"/>
      <c r="E29" s="79"/>
      <c r="F29" s="79">
        <f>F28*1/100</f>
        <v>403.05</v>
      </c>
    </row>
    <row r="30" spans="1:6">
      <c r="A30" s="77"/>
      <c r="B30" s="78" t="s">
        <v>193</v>
      </c>
      <c r="C30" s="77"/>
      <c r="D30" s="77"/>
      <c r="E30" s="79"/>
      <c r="F30" s="79">
        <f>F28*3/100</f>
        <v>1209.1500000000001</v>
      </c>
    </row>
    <row r="31" spans="1:6">
      <c r="A31" s="77"/>
      <c r="B31" s="78" t="s">
        <v>194</v>
      </c>
      <c r="C31" s="77"/>
      <c r="D31" s="77"/>
      <c r="E31" s="79"/>
      <c r="F31" s="79">
        <f>SUM(F28:F30)</f>
        <v>41917.200000000004</v>
      </c>
    </row>
    <row r="32" spans="1:6">
      <c r="A32" s="77"/>
      <c r="B32" s="78" t="s">
        <v>120</v>
      </c>
      <c r="C32" s="77"/>
      <c r="D32" s="77"/>
      <c r="E32" s="79"/>
      <c r="F32" s="81">
        <f>ROUND(F31,0)</f>
        <v>41917</v>
      </c>
    </row>
    <row r="33" spans="1:6">
      <c r="A33" s="98" t="s">
        <v>195</v>
      </c>
      <c r="B33" s="99"/>
      <c r="C33" s="99"/>
      <c r="D33" s="99"/>
      <c r="E33" s="99"/>
      <c r="F33" s="100"/>
    </row>
    <row r="34" spans="1:6">
      <c r="A34" s="82"/>
      <c r="B34" s="83" t="s">
        <v>196</v>
      </c>
      <c r="C34" s="84"/>
      <c r="D34" s="84"/>
      <c r="E34" s="84" t="s">
        <v>60</v>
      </c>
      <c r="F34" s="85">
        <v>914923</v>
      </c>
    </row>
    <row r="35" spans="1:6">
      <c r="A35" s="82"/>
      <c r="B35" s="83" t="s">
        <v>197</v>
      </c>
      <c r="C35" s="84"/>
      <c r="D35" s="84"/>
      <c r="E35" s="84" t="s">
        <v>60</v>
      </c>
      <c r="F35" s="85">
        <v>41917</v>
      </c>
    </row>
    <row r="36" spans="1:6">
      <c r="A36" s="82"/>
      <c r="B36" s="83" t="s">
        <v>198</v>
      </c>
      <c r="C36" s="84"/>
      <c r="D36" s="84"/>
      <c r="E36" s="84"/>
      <c r="F36" s="86">
        <f>SUM(F34:F35)</f>
        <v>956840</v>
      </c>
    </row>
    <row r="37" spans="1:6" ht="15.75">
      <c r="A37" s="97" t="s">
        <v>199</v>
      </c>
      <c r="B37" s="97"/>
      <c r="C37" s="97"/>
      <c r="D37" s="97"/>
      <c r="E37" s="97"/>
      <c r="F37" s="97"/>
    </row>
  </sheetData>
  <mergeCells count="4">
    <mergeCell ref="A2:F2"/>
    <mergeCell ref="A3:F3"/>
    <mergeCell ref="A33:F33"/>
    <mergeCell ref="A37:F37"/>
  </mergeCells>
  <pageMargins left="0.70866141732283472" right="0.70866141732283472" top="0.74803149606299213" bottom="0.74803149606299213" header="0.31496062992125984" footer="0.31496062992125984"/>
  <pageSetup orientation="portrait" verticalDpi="0" r:id="rId1"/>
</worksheet>
</file>

<file path=xl/worksheets/sheet3.xml><?xml version="1.0" encoding="utf-8"?>
<worksheet xmlns="http://schemas.openxmlformats.org/spreadsheetml/2006/main" xmlns:r="http://schemas.openxmlformats.org/officeDocument/2006/relationships">
  <dimension ref="A1:F25"/>
  <sheetViews>
    <sheetView workbookViewId="0">
      <selection activeCell="B1" sqref="B1:F1"/>
    </sheetView>
  </sheetViews>
  <sheetFormatPr defaultRowHeight="15"/>
  <cols>
    <col min="1" max="1" width="6.140625" customWidth="1"/>
    <col min="2" max="2" width="40.28515625" customWidth="1"/>
    <col min="6" max="6" width="10.5703125" customWidth="1"/>
  </cols>
  <sheetData>
    <row r="1" spans="1:6">
      <c r="A1" s="11"/>
      <c r="B1" s="65" t="s">
        <v>124</v>
      </c>
      <c r="C1" s="65"/>
      <c r="D1" s="65"/>
      <c r="E1" s="65"/>
      <c r="F1" s="65"/>
    </row>
    <row r="2" spans="1:6" ht="18.75" customHeight="1">
      <c r="A2" s="1" t="s">
        <v>0</v>
      </c>
      <c r="B2" s="2" t="s">
        <v>1</v>
      </c>
      <c r="C2" s="3" t="s">
        <v>2</v>
      </c>
      <c r="D2" s="3" t="s">
        <v>3</v>
      </c>
      <c r="E2" s="3" t="s">
        <v>4</v>
      </c>
      <c r="F2" s="3" t="s">
        <v>5</v>
      </c>
    </row>
    <row r="3" spans="1:6" ht="31.5" customHeight="1">
      <c r="A3" s="12">
        <v>1</v>
      </c>
      <c r="B3" s="13" t="s">
        <v>38</v>
      </c>
      <c r="C3" s="14">
        <v>5</v>
      </c>
      <c r="D3" s="14">
        <v>350</v>
      </c>
      <c r="E3" s="15" t="s">
        <v>12</v>
      </c>
      <c r="F3" s="16">
        <v>1750</v>
      </c>
    </row>
    <row r="4" spans="1:6" ht="19.5" customHeight="1">
      <c r="A4" s="17">
        <v>2</v>
      </c>
      <c r="B4" s="18" t="s">
        <v>39</v>
      </c>
      <c r="C4" s="19">
        <v>8</v>
      </c>
      <c r="D4" s="19">
        <v>216</v>
      </c>
      <c r="E4" s="20" t="s">
        <v>40</v>
      </c>
      <c r="F4" s="21">
        <v>1728</v>
      </c>
    </row>
    <row r="5" spans="1:6" ht="18.75" customHeight="1">
      <c r="A5" s="5">
        <v>3</v>
      </c>
      <c r="B5" s="9" t="s">
        <v>41</v>
      </c>
      <c r="C5" s="22">
        <v>5</v>
      </c>
      <c r="D5" s="22">
        <v>210</v>
      </c>
      <c r="E5" s="23" t="s">
        <v>40</v>
      </c>
      <c r="F5" s="6">
        <v>1050</v>
      </c>
    </row>
    <row r="6" spans="1:6" ht="21.75" customHeight="1">
      <c r="A6" s="5">
        <v>4</v>
      </c>
      <c r="B6" s="9" t="s">
        <v>42</v>
      </c>
      <c r="C6" s="22">
        <v>5</v>
      </c>
      <c r="D6" s="22">
        <v>50</v>
      </c>
      <c r="E6" s="23" t="s">
        <v>40</v>
      </c>
      <c r="F6" s="6">
        <v>250</v>
      </c>
    </row>
    <row r="7" spans="1:6" ht="28.5" customHeight="1">
      <c r="A7" s="5">
        <v>6</v>
      </c>
      <c r="B7" s="27" t="s">
        <v>63</v>
      </c>
      <c r="C7" s="22">
        <v>4</v>
      </c>
      <c r="D7" s="22">
        <v>520</v>
      </c>
      <c r="E7" s="23" t="s">
        <v>40</v>
      </c>
      <c r="F7" s="6">
        <v>2080</v>
      </c>
    </row>
    <row r="8" spans="1:6" ht="21" customHeight="1">
      <c r="A8" s="5">
        <v>7</v>
      </c>
      <c r="B8" s="9" t="s">
        <v>43</v>
      </c>
      <c r="C8" s="22">
        <v>4</v>
      </c>
      <c r="D8" s="22">
        <v>300</v>
      </c>
      <c r="E8" s="23" t="s">
        <v>40</v>
      </c>
      <c r="F8" s="6">
        <v>1200</v>
      </c>
    </row>
    <row r="9" spans="1:6" ht="19.5" customHeight="1">
      <c r="A9" s="5">
        <v>8</v>
      </c>
      <c r="B9" s="9" t="s">
        <v>44</v>
      </c>
      <c r="C9" s="22">
        <v>4</v>
      </c>
      <c r="D9" s="22">
        <v>150</v>
      </c>
      <c r="E9" s="23" t="s">
        <v>40</v>
      </c>
      <c r="F9" s="6">
        <v>600</v>
      </c>
    </row>
    <row r="10" spans="1:6" ht="22.5" customHeight="1">
      <c r="A10" s="5">
        <v>9</v>
      </c>
      <c r="B10" s="9" t="s">
        <v>45</v>
      </c>
      <c r="C10" s="22">
        <v>4</v>
      </c>
      <c r="D10" s="22">
        <v>350</v>
      </c>
      <c r="E10" s="23" t="s">
        <v>40</v>
      </c>
      <c r="F10" s="6">
        <v>1400</v>
      </c>
    </row>
    <row r="11" spans="1:6" ht="21.75" customHeight="1">
      <c r="A11" s="5">
        <v>10</v>
      </c>
      <c r="B11" s="9" t="s">
        <v>46</v>
      </c>
      <c r="C11" s="22">
        <v>2</v>
      </c>
      <c r="D11" s="22">
        <v>200</v>
      </c>
      <c r="E11" s="23" t="s">
        <v>47</v>
      </c>
      <c r="F11" s="6">
        <v>400</v>
      </c>
    </row>
    <row r="12" spans="1:6">
      <c r="A12" s="5">
        <v>11</v>
      </c>
      <c r="B12" s="9" t="s">
        <v>48</v>
      </c>
      <c r="C12" s="22">
        <v>2</v>
      </c>
      <c r="D12" s="22">
        <v>145</v>
      </c>
      <c r="E12" s="23" t="s">
        <v>47</v>
      </c>
      <c r="F12" s="6">
        <v>290</v>
      </c>
    </row>
    <row r="13" spans="1:6">
      <c r="A13" s="5">
        <v>12</v>
      </c>
      <c r="B13" s="9" t="s">
        <v>49</v>
      </c>
      <c r="C13" s="22">
        <v>4</v>
      </c>
      <c r="D13" s="22">
        <v>120</v>
      </c>
      <c r="E13" s="23" t="s">
        <v>50</v>
      </c>
      <c r="F13" s="6">
        <v>480</v>
      </c>
    </row>
    <row r="14" spans="1:6" ht="27" customHeight="1">
      <c r="A14" s="5">
        <v>13</v>
      </c>
      <c r="B14" s="9" t="s">
        <v>51</v>
      </c>
      <c r="C14" s="5">
        <v>8</v>
      </c>
      <c r="D14" s="5">
        <v>140</v>
      </c>
      <c r="E14" s="10" t="s">
        <v>52</v>
      </c>
      <c r="F14" s="6">
        <v>1120</v>
      </c>
    </row>
    <row r="15" spans="1:6" ht="24" customHeight="1">
      <c r="A15" s="5">
        <v>14</v>
      </c>
      <c r="B15" s="9" t="s">
        <v>53</v>
      </c>
      <c r="C15" s="22">
        <v>6</v>
      </c>
      <c r="D15" s="22">
        <v>80</v>
      </c>
      <c r="E15" s="23" t="s">
        <v>54</v>
      </c>
      <c r="F15" s="6">
        <v>480</v>
      </c>
    </row>
    <row r="16" spans="1:6" ht="18.75" customHeight="1">
      <c r="A16" s="5">
        <v>15</v>
      </c>
      <c r="B16" s="9" t="s">
        <v>55</v>
      </c>
      <c r="C16" s="22">
        <v>6</v>
      </c>
      <c r="D16" s="22">
        <v>125</v>
      </c>
      <c r="E16" s="23" t="s">
        <v>40</v>
      </c>
      <c r="F16" s="6">
        <v>750</v>
      </c>
    </row>
    <row r="17" spans="1:6">
      <c r="A17" s="5">
        <v>16</v>
      </c>
      <c r="B17" s="9" t="s">
        <v>56</v>
      </c>
      <c r="C17" s="22">
        <v>4</v>
      </c>
      <c r="D17" s="22">
        <v>170</v>
      </c>
      <c r="E17" s="23" t="s">
        <v>40</v>
      </c>
      <c r="F17" s="6">
        <v>680</v>
      </c>
    </row>
    <row r="18" spans="1:6" ht="33.75" customHeight="1">
      <c r="A18" s="5">
        <v>17</v>
      </c>
      <c r="B18" s="9" t="s">
        <v>57</v>
      </c>
      <c r="C18" s="22">
        <v>3</v>
      </c>
      <c r="D18" s="22">
        <v>200</v>
      </c>
      <c r="E18" s="10" t="s">
        <v>12</v>
      </c>
      <c r="F18" s="6">
        <v>600</v>
      </c>
    </row>
    <row r="19" spans="1:6" ht="33.75" customHeight="1">
      <c r="A19" s="50">
        <v>18</v>
      </c>
      <c r="B19" s="51" t="s">
        <v>73</v>
      </c>
      <c r="C19" s="22">
        <v>1</v>
      </c>
      <c r="D19" s="22">
        <v>3776</v>
      </c>
      <c r="E19" s="10" t="s">
        <v>16</v>
      </c>
      <c r="F19" s="6">
        <v>3776</v>
      </c>
    </row>
    <row r="20" spans="1:6" ht="33.75" customHeight="1">
      <c r="A20" s="50">
        <v>19</v>
      </c>
      <c r="B20" s="51" t="s">
        <v>72</v>
      </c>
      <c r="C20" s="22">
        <v>5</v>
      </c>
      <c r="D20" s="22">
        <v>1000</v>
      </c>
      <c r="E20" s="10" t="s">
        <v>16</v>
      </c>
      <c r="F20" s="6">
        <v>5000</v>
      </c>
    </row>
    <row r="21" spans="1:6">
      <c r="A21" s="5"/>
      <c r="B21" s="9"/>
      <c r="C21" s="22"/>
      <c r="D21" s="22"/>
      <c r="E21" s="10" t="s">
        <v>58</v>
      </c>
      <c r="F21" s="6">
        <f>SUM(F3:F20)</f>
        <v>23634</v>
      </c>
    </row>
    <row r="22" spans="1:6" ht="19.5" customHeight="1">
      <c r="A22" s="5"/>
      <c r="B22" s="9" t="s">
        <v>64</v>
      </c>
      <c r="C22" s="22"/>
      <c r="D22" s="22"/>
      <c r="E22" s="10" t="s">
        <v>58</v>
      </c>
      <c r="F22" s="6">
        <v>236</v>
      </c>
    </row>
    <row r="23" spans="1:6">
      <c r="A23" s="5"/>
      <c r="B23" s="9"/>
      <c r="C23" s="22"/>
      <c r="D23" s="22" t="s">
        <v>59</v>
      </c>
      <c r="E23" s="10" t="s">
        <v>60</v>
      </c>
      <c r="F23" s="6">
        <v>23870</v>
      </c>
    </row>
    <row r="24" spans="1:6" ht="30.75" customHeight="1">
      <c r="A24" s="7"/>
      <c r="B24" s="24" t="s">
        <v>65</v>
      </c>
      <c r="C24" s="25"/>
      <c r="D24" s="25"/>
      <c r="E24" s="26" t="s">
        <v>61</v>
      </c>
      <c r="F24" s="8">
        <v>716</v>
      </c>
    </row>
    <row r="25" spans="1:6">
      <c r="A25" s="59"/>
      <c r="B25" s="60"/>
      <c r="C25" s="61"/>
      <c r="D25" s="62" t="s">
        <v>62</v>
      </c>
      <c r="E25" s="63" t="s">
        <v>58</v>
      </c>
      <c r="F25" s="64">
        <v>24586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2025-08-11T09:30:02Z</dcterms:modified>
</cp:coreProperties>
</file>