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Sheet2" sheetId="2" r:id="rId2"/>
    <sheet name="Sheet4" sheetId="4" r:id="rId3"/>
  </sheets>
  <calcPr calcId="124519"/>
</workbook>
</file>

<file path=xl/calcChain.xml><?xml version="1.0" encoding="utf-8"?>
<calcChain xmlns="http://schemas.openxmlformats.org/spreadsheetml/2006/main">
  <c r="F106" i="1"/>
  <c r="F105"/>
  <c r="F104"/>
  <c r="F103"/>
  <c r="F102"/>
  <c r="F101"/>
  <c r="F100"/>
  <c r="F99"/>
  <c r="F40"/>
  <c r="F53"/>
  <c r="F41"/>
  <c r="F30"/>
  <c r="F14"/>
  <c r="F13"/>
  <c r="F5"/>
  <c r="F26" i="2"/>
  <c r="F28" s="1"/>
  <c r="F30" s="1"/>
  <c r="A4" i="1" l="1"/>
  <c r="A5" s="1"/>
  <c r="A6" s="1"/>
  <c r="A7" s="1"/>
  <c r="A8" s="1"/>
  <c r="A9" s="1"/>
  <c r="A10" s="1"/>
  <c r="A11" s="1"/>
  <c r="A12" s="1"/>
  <c r="A13" s="1"/>
  <c r="A14" s="1"/>
  <c r="A15" s="1"/>
  <c r="A16" s="1"/>
  <c r="A17" s="1"/>
  <c r="A18" s="1"/>
  <c r="A19" s="1"/>
  <c r="A20" s="1"/>
  <c r="A21" s="1"/>
  <c r="A24" s="1"/>
  <c r="A25" s="1"/>
  <c r="A26" s="1"/>
  <c r="A27" s="1"/>
  <c r="A28" s="1"/>
  <c r="A29" s="1"/>
</calcChain>
</file>

<file path=xl/sharedStrings.xml><?xml version="1.0" encoding="utf-8"?>
<sst xmlns="http://schemas.openxmlformats.org/spreadsheetml/2006/main" count="269" uniqueCount="167">
  <si>
    <t>SL.NO</t>
  </si>
  <si>
    <t>%Cu.m</t>
  </si>
  <si>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</si>
  <si>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</si>
  <si>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</si>
  <si>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</si>
  <si>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</si>
  <si>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t xml:space="preserve">                    SANITARY AND PLUMBING WORKS</t>
  </si>
  <si>
    <t>Supplying fitting and fixing pedestal of approved make for wash basin ( White )                                                                                   PWD S&amp;P Schedule,  P-41, It 3</t>
  </si>
  <si>
    <t>Each</t>
  </si>
  <si>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</si>
  <si>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</si>
  <si>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</si>
  <si>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</si>
  <si>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</si>
  <si>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</si>
  <si>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</si>
  <si>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</si>
  <si>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</si>
  <si>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</si>
  <si>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</si>
  <si>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</si>
  <si>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</si>
  <si>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</si>
  <si>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</si>
  <si>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</si>
  <si>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</si>
  <si>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</si>
  <si>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</si>
  <si>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</si>
  <si>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</si>
  <si>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</si>
  <si>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</si>
  <si>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</si>
  <si>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</si>
  <si>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</si>
  <si>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</si>
  <si>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</si>
  <si>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</si>
  <si>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</si>
  <si>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</si>
  <si>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17.06 x1.20 % = 0.2047 m3 x 35.315 c.ft =    7.23c.ft x  225 kg = 1626.75 kg = 1.627 MT</t>
  </si>
  <si>
    <t>Sq.m</t>
  </si>
  <si>
    <t>Rendering the Surface of walls and ceiling with White Cement base WATER PROOF wall putty of approved make &amp; brand.(1.5 mm thick)     In Ground Floor
PWD Building Works schedule,  PWD, P- 198, I - 5                                 526.73 + 57.35 = 584.08</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</si>
  <si>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7.75 x 7.40 =  57.35  m2</t>
  </si>
  <si>
    <t>sq.m</t>
  </si>
  <si>
    <t xml:space="preserve">Dry Destempering interial walls or ceilling including cleaning, washing, smoothening surface (b) two coats 
PWD Building Works schedule,  Page -196 , Item no- 9(b)  .                                                                                             </t>
  </si>
  <si>
    <t>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</si>
  <si>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90.90 + 79.20 + 84.00 - 186.28  = 67.83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</si>
  <si>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113.63+84.00 +63.00 = 260.63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</si>
  <si>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113.63+84.00 +63.00 = 260.63  m2</t>
  </si>
  <si>
    <t>Supplying , fittingand  fixing  18 mm thick marbel partition slab with chawk doongri square cut , both sides polished with two corners  rounded and edges polished.
PWD S&amp;P Schedule,  P-84 It-13),
  5 x 1.20 x 0.600 =  3.60 m2</t>
  </si>
  <si>
    <t>Supplying fitting and fixing squating plate with integrated flushing in white vitreous set in cement concrete (6:3:1) with jhama chips complete.               ( Payment of concrete will be paid seperately )          ( I ) 450 mm x 350 mm</t>
  </si>
  <si>
    <t>each</t>
  </si>
  <si>
    <t>Neat cement punning about 1.5 mm thick in wall ,dado, window sills, floors etc  .   Note cement 0.152 m3/100 m2    PWD Building Works schedule, P-192 It- No. 15 
 ( 1 x 7.40  + 2x 7.75) x 0.75 = 17.18 m2
 2(1x11.00 + 2x14.00) x 0.750 = 58.50 m2</t>
  </si>
  <si>
    <t>Supplying and fixing sinage with fixing stand post for public toilet for visible to passersby</t>
  </si>
  <si>
    <t>Add Labour.Welfare.Cess. @</t>
  </si>
  <si>
    <t>Total Amount Including Labour.Welfare.Cess.</t>
  </si>
  <si>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
10 x 0.600 x 0.600 = 3.60  m2 
 2 x 2.00 x 0.750 = 3.00 m2 </t>
  </si>
  <si>
    <t>Say Rs.</t>
  </si>
  <si>
    <t xml:space="preserve"> </t>
  </si>
  <si>
    <t>%Cum</t>
  </si>
  <si>
    <t>Sqm</t>
  </si>
  <si>
    <t>Cum</t>
  </si>
  <si>
    <t>M.T.</t>
  </si>
  <si>
    <t>Mtr</t>
  </si>
  <si>
    <t>Qntl</t>
  </si>
  <si>
    <t>M</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</si>
  <si>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</si>
  <si>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</si>
  <si>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</si>
  <si>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</si>
  <si>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</si>
  <si>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</si>
  <si>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</si>
  <si>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</si>
  <si>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</si>
  <si>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</si>
  <si>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</si>
  <si>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</si>
  <si>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</si>
  <si>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</si>
  <si>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</si>
  <si>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r>
      <t xml:space="preserve">        </t>
    </r>
    <r>
      <rPr>
        <b/>
        <sz val="14"/>
        <color theme="1"/>
        <rFont val="Calibri"/>
        <family val="2"/>
        <scheme val="minor"/>
      </rPr>
      <t xml:space="preserve">          CONSTRUCTION OF TOILET BLOCK ( CT/PT) MODEL NO  - E , CIVIL WORKS AT DVC GROUND SITE IN WARD NO 09 UNDER CHAMPDANY MUNICIPALITY, 
                 TOILET SEATS -7 NOS URINAL -10 NOS</t>
    </r>
  </si>
  <si>
    <t xml:space="preserve">                  CONSTRUCTION OF TOILET BLOCK ( CT/PT) MODEL NO  - E , NON SCHEDULE WORKS AT DVC GROUND SITE IN WARD NO 09 UNDER CHAMPDANY MUNICIPALITY</t>
  </si>
  <si>
    <t>Supplying Fitting and Fixing Black Stone slab used in kitchen slab, alcove wardrobe etc. laid and joined with adhesive cement morter (1:2) including grinding or polishing as per direction of EIC in Ground Floor 
(a) Slab thickness 20 - 25 mm
PWD S&amp;P Schedule,  page-53, item no -15 (a)
  2 x7.60 x 0.750 =  11.40 m2</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</si>
  <si>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</si>
  <si>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9"/>
        <rFont val="Calibri"/>
        <family val="2"/>
        <scheme val="minor"/>
      </rPr>
      <t>Labour for Chipping of concrete surface before taking up Plastering work.
PWD Building Works schedule, P-192, It-1</t>
    </r>
  </si>
  <si>
    <r>
      <rPr>
        <sz val="9"/>
        <rFont val="Calibri"/>
        <family val="2"/>
        <scheme val="minor"/>
      </rPr>
      <t>Anodised aluminium barrel / tower / socket bolt (full covered) of approved manufactured from extruded section conforming to I.S. 204/74 fitted and fixed with cadmium plated screws . (vii) 225mm long x 10mm dia. bolt.
PWD Building Works schedule,  P-144, It No. 26 (vii)</t>
    </r>
  </si>
  <si>
    <t>(b) Priming one coat on timber or plastered surface with synthetic oil bound primer of approved quality including smoothening surfaces by sand papering etc.                                                PWD Building Works schedule,  Page -200  . Item no- 1 (b)</t>
  </si>
  <si>
    <r>
      <rPr>
        <sz val="9"/>
        <rFont val="Calibri"/>
        <family val="2"/>
        <scheme val="minor"/>
      </rPr>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r>
  </si>
  <si>
    <t>iii) Cleat angle ( Non-annodized).</t>
  </si>
  <si>
    <t>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PWD Building Works schedule, Page -261, It- 9 (i)</t>
  </si>
  <si>
    <r>
      <rPr>
        <sz val="9"/>
        <rFont val="Calibri"/>
        <family val="2"/>
      </rPr>
      <t>Iron butt hinges of approved quality fitted and fixed with steel screws, with ISI mark. (viii) 100mm X 75mm X 3.50mm.
PWD Building Works schedule, P-140, It No. -5 (viii)</t>
    </r>
  </si>
  <si>
    <r>
      <rPr>
        <sz val="9"/>
        <rFont val="Calibri"/>
        <family val="2"/>
      </rPr>
      <t>Anodised aluminium decorative handle (hexagonal / fluted) of approed quality fitted and fixed complete.
(i) 150mm plate x 10mm dia rod x 12mm hexagonal/fluted.
PWD Building Works schedule,  Page -146 . Item no-31,(i)</t>
    </r>
  </si>
  <si>
    <r>
      <rPr>
        <sz val="9"/>
        <rFont val="Calibri"/>
        <family val="2"/>
      </rPr>
      <t>Iron hasp bolt of approved quality fitted and fixed complete (oxidised) with 16mm dia rod with concrete bolt and round fitting.
.b)250mm long.
PWD Building Works schedule, Page -141 . Item no-10 b)</t>
    </r>
  </si>
  <si>
    <r>
      <rPr>
        <sz val="9"/>
        <color theme="1"/>
        <rFont val="Calibri"/>
        <family val="2"/>
        <scheme val="minor"/>
      </rPr>
      <t>ii) Louvered Section.</t>
    </r>
  </si>
  <si>
    <r>
      <rPr>
        <sz val="9"/>
        <rFont val="Calibri"/>
        <family val="2"/>
      </rPr>
      <t>x) Ficus blakii (F. Vivicon) well branched (Bushy) of height 120cm - 135 cm in earthen pot of size 30cm.
PWD Building Works schedule,  Page -261, It- 9 (x)</t>
    </r>
  </si>
  <si>
    <r>
      <rPr>
        <sz val="9"/>
        <rFont val="Calibri"/>
        <family val="2"/>
      </rPr>
      <t>xxvi) Areca Palm 4 - 5 suckers of height 90 cm to 105 cm in earthen pots of size 25 cm.
PWD Building Works schedule, Page -261, It- 9 (xxvi)</t>
    </r>
  </si>
  <si>
    <t>Supplying, fitting and fixing Anglo-Indian W.C. in white glazed vitreous china ware of approved make complete in position with necessary bolts, nuts etc.
a) With 'P' trap (with vent)
PWD S&amp;P Schedule,  page-79, item no -3 (a)</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</si>
  <si>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</si>
  <si>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Chromium plated angular Stop Cock with wall flange (Equivalent to Code No. 5053 &amp; Model - Florentine of Jaquar or similar brand). PWD S&amp;P Schedule, Page No.-6 Item No.-7-d-i,</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</si>
  <si>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</si>
  <si>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</si>
  <si>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</si>
  <si>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</si>
  <si>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</si>
  <si>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</si>
  <si>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</si>
  <si>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</si>
  <si>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</si>
  <si>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</si>
  <si>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t>B) UPVC Fittings: c) Bend 87.5 degree (i) 75 mm. Dia.</t>
  </si>
  <si>
    <t>B) UPVC Fittings: d) Shoe (i) 75 mm. Dia.</t>
  </si>
  <si>
    <r>
      <rPr>
        <sz val="9"/>
        <rFont val="Calibri"/>
        <family val="1"/>
        <scheme val="minor"/>
      </rPr>
      <t>Supplying, fitting and fixing Closet seat of approved make with lid and C.P.
hinges, rubber buffer and brass screws complete .(b) Anglo Indian
(i) Plastic (hallow type) White
PWD S&amp;P Schedule,  page-81,item no 10.b.i</t>
    </r>
  </si>
  <si>
    <r>
      <rPr>
        <sz val="9"/>
        <rFont val="Calibri"/>
        <family val="1"/>
        <scheme val="minor"/>
      </rPr>
      <t>Supplying, fitting and fixing Flat back urinal (half stall urinal) in white vitreous chinaware of approved make in position with brass screws on 75 mm X 75 mm X 75 mm wooden blocks complete
(ii) 470 mm X 280 mm X 340 mm
PWD S&amp;P Schedule, page.80,item no-6/(ii)</t>
    </r>
  </si>
  <si>
    <r>
      <rPr>
        <sz val="9"/>
        <rFont val="Calibri"/>
        <family val="1"/>
        <scheme val="minor"/>
      </rPr>
      <t>Supplying, fitting and fixing 10 litre P.V.C. low-down cistern conforming to I.S. specification with P.V.C. fittings complete,C.I. brackets including two coats of painting to bracket etc.
PWD S&amp;P Schedule, Page No.-36 Item No.-2,</t>
    </r>
  </si>
  <si>
    <r>
      <rPr>
        <sz val="9"/>
        <rFont val="Calibri"/>
        <family val="1"/>
        <scheme val="minor"/>
      </rPr>
      <t>Supplying,fitting and fixing 32 mm dia. Flush Pipe of approved make with necessary fixing materials and clamps complete.
i) Polythene Flush Pipe
PWD S&amp;P Schedule, Page no 81. Item no. 11(i)</t>
    </r>
  </si>
  <si>
    <r>
      <rPr>
        <sz val="9"/>
        <rFont val="Calibri"/>
        <family val="1"/>
        <scheme val="minor"/>
      </rPr>
      <t>Supplying, fitting and fixing urinal flush pipe fittings of approved brand.
(a) C.P. urinal flush pipe fittings range of one PWD S&amp;P Schedule, S.P.81,item-12/a</t>
    </r>
  </si>
  <si>
    <r>
      <rPr>
        <sz val="9"/>
        <rFont val="Calibri"/>
        <family val="1"/>
        <scheme val="minor"/>
      </rPr>
      <t>(f) Hand Shower(Health Faucet) with 1mtr Fexible Tube with Wall Hook(Equivalent to Code No.573 &amp; Model -ALLIED of Jaquar or similar).
PWD S&amp;P Schedule, Page No.-3 Item No.- 3 f,</t>
    </r>
  </si>
  <si>
    <r>
      <rPr>
        <sz val="9"/>
        <rFont val="Calibri"/>
        <family val="1"/>
        <scheme val="minor"/>
      </rPr>
      <t>(a) (i) Chromium plated Bib Cock short body (Equivalent to Code No. 511 &amp; Model - Tropical / Sumthing Special of ESSCO or similar brand).
PWD S&amp;P Schedule, Page No.-6 Item No.-7-a-i</t>
    </r>
  </si>
  <si>
    <r>
      <rPr>
        <sz val="9"/>
        <rFont val="Calibri"/>
        <family val="1"/>
        <scheme val="minor"/>
      </rPr>
      <t>(b) (i) Chromium plated Stop Cock (Equivalent to Code No. 513(A) &amp; 513(B) &amp; Model - Tropical / Sumthing Special of ESSCO or similar                                                                              PWD S&amp;P
Schedule, Page No.-6 Item No.-7-b-i</t>
    </r>
  </si>
  <si>
    <r>
      <rPr>
        <sz val="9"/>
        <rFont val="Calibri"/>
        <family val="1"/>
        <scheme val="minor"/>
      </rPr>
      <t>Supplying, fitting and fixing pillar cock of approved make.
a) (i) CP Pillar Cock - 15 mm. (Equivalent to Code No. 507 &amp; Model
- Tropical / Sumthing Special of ESSCO or similar brand).
(P. No. - 45, Item. No. - 19(a)i, Pwd Sanitary Plumbing Schedule 2017)</t>
    </r>
  </si>
  <si>
    <r>
      <rPr>
        <sz val="9"/>
        <rFont val="Calibri"/>
        <family val="1"/>
        <scheme val="minor"/>
      </rPr>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r>
  </si>
  <si>
    <r>
      <rPr>
        <sz val="9"/>
        <rFont val="Calibri"/>
        <family val="1"/>
        <scheme val="minor"/>
      </rPr>
      <t>(a) (a) For Exposed Work PVC Pipes, 15 mm
Page No.-12 Item No.-19-i(a),  PWD,VOL-II , 2017-18</t>
    </r>
  </si>
  <si>
    <r>
      <rPr>
        <sz val="9"/>
        <rFont val="Calibri"/>
        <family val="1"/>
        <scheme val="minor"/>
      </rPr>
      <t>(b) For Concealed Work PVC Pipes, 15 mm
Page No.-12 Item No.-19-i(b),  PWD,VOL-II , 2017-18</t>
    </r>
  </si>
  <si>
    <r>
      <rPr>
        <sz val="9"/>
        <rFont val="Calibri"/>
        <family val="1"/>
        <scheme val="minor"/>
      </rPr>
      <t>Supplying P.V.C. water storage tank of approved quality with closed top with lid (Black) - Multilayer
(b) 1000 litre capacity
PWD S&amp;P Schedule,  page.37,item no-6 (b)</t>
    </r>
  </si>
  <si>
    <r>
      <rPr>
        <sz val="9"/>
        <rFont val="Calibri"/>
        <family val="1"/>
        <scheme val="minor"/>
      </rPr>
      <t>Labour for hoisting plastic water storage tank.
(i) Upto 1500 litre capacity.
(a) Upto 1st story from G.L.
PWD S&amp;P Schedule,  page.37,item no-10 (i)(a)</t>
    </r>
  </si>
  <si>
    <r>
      <rPr>
        <sz val="9"/>
        <rFont val="Calibri"/>
        <family val="1"/>
        <scheme val="minor"/>
      </rPr>
      <t>Labour for punching hole in plastic water storage tank upto 50 mm dia.
PWD S&amp;P Schedule, (P. No. - 38, Item. No. - 13</t>
    </r>
  </si>
  <si>
    <r>
      <rPr>
        <sz val="9"/>
        <rFont val="Calibri"/>
        <family val="1"/>
        <scheme val="minor"/>
      </rPr>
      <t>Supply of UPVC pipes (B Type) &amp; fittings conforming to IS-13592- 1992.(A) (i) Single Socketed 3 Meter Length, (b) 110 mm
PWD S&amp;P Schedule,  Page No.-68 Item No. 23,(A)(i)(b)</t>
    </r>
  </si>
  <si>
    <r>
      <rPr>
        <sz val="9"/>
        <rFont val="Calibri"/>
        <family val="1"/>
        <scheme val="minor"/>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</si>
  <si>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r>
      <rPr>
        <sz val="9"/>
        <rFont val="Calibri"/>
        <family val="1"/>
        <scheme val="minor"/>
      </rPr>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r>
  </si>
  <si>
    <r>
      <rPr>
        <sz val="9"/>
        <rFont val="Calibri"/>
        <family val="1"/>
        <scheme val="minor"/>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</si>
  <si>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r>
      <rPr>
        <sz val="9"/>
        <rFont val="Calibri"/>
        <family val="1"/>
        <scheme val="minor"/>
      </rPr>
      <t>Supplying and fitting fixing of gunmetal wheel valve of approved brand and make tested to 21 Kg per sq. cm. 25 mm dia(E5)
PWD S&amp;P Schedule,  P-5 It-5,vii),</t>
    </r>
  </si>
  <si>
    <r>
      <rPr>
        <sz val="9"/>
        <rFont val="Calibri"/>
        <family val="1"/>
        <scheme val="minor"/>
      </rPr>
      <t>(B) Fittings
(i) Coupler, (b) 110 mm</t>
    </r>
  </si>
  <si>
    <r>
      <rPr>
        <sz val="9"/>
        <rFont val="Calibri"/>
        <family val="1"/>
        <scheme val="minor"/>
      </rP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r>
  </si>
  <si>
    <r>
      <rPr>
        <sz val="9"/>
        <rFont val="Calibri"/>
        <family val="1"/>
        <scheme val="minor"/>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</si>
  <si>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rPr>
        <sz val="9"/>
        <rFont val="Calibri"/>
        <family val="1"/>
        <scheme val="minor"/>
      </rPr>
      <t>Supplying, fitting and fixing bevelled edged mirror 5.5 mm thick silver red as per I.S. 3438 / 1965 together with brass C.P. hinges. (ii) 600 mm X 450 mm                                                                PWD S&amp;P Schedule,  P-
81, It-15(ii)</t>
    </r>
  </si>
  <si>
    <r>
      <rPr>
        <sz val="9"/>
        <rFont val="Calibri"/>
        <family val="1"/>
        <scheme val="minor"/>
      </rPr>
      <t>Supplying, fitting and fixing soap holder.
(b) Fibre glass
Sanitary and plumbing work schedule P-82, It-18(b)</t>
    </r>
  </si>
  <si>
    <r>
      <rPr>
        <sz val="9"/>
        <rFont val="Calibri"/>
        <family val="1"/>
        <scheme val="minor"/>
      </rPr>
      <t>Supplying, fitting and fixing glass shelf with aluminium guard rails.
(a) Ordinary type with 5.5 mm sheet glass
(i) 450 mm X 125 mm
Sanitary and plumbing work schedule P-81, It-16(a)(i)</t>
    </r>
  </si>
  <si>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</si>
  <si>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</si>
  <si>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</si>
  <si>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Supplying,fitting and fixing approved brand P.V.C. CONNECTOR white flexible, with both ends coupling with heavy brass C.P. nut, 15 mm dia.,
(iii) 600 mm long
PWD S&amp;P Schedule,  Page No.-43 Item No.-9-iii  PWD,</t>
  </si>
  <si>
    <t>Supplying,fitting and fixing approved brand 32 mm dia.P.V.C. waste pipe, with PVC coupling at one end fitted with necessary clamps.
(iv) 1050 mm long each
PWD S&amp;P Schedule, Page No.-43 Item No. 10-iv</t>
  </si>
  <si>
    <t>Supplying, fitting and fixing towel rail with two brackets.
(a) C.P. over brass
(ii) 25 mm dia. and 600 mm long                                                PWD S&amp;P Schedule,   p No 82    I No- 22 (a)(ii)</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</si>
  <si>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4 X 3 X 1.20 X 1.20 X 1.00 = 17.28   M3                                                       Ramp             2 X 2.50 X 0.375 X 0.150 =   0.281 M3                                                                            partition wal  1x 1.00 x 0.375 x 0.150 =   0.056  m3                     Bondary wall 2x14.00 x0.500 x 0.375 = 5.250 m3                                                                                                                                                   1                       1  x 10.50 x 0.500 x 0.375= 1.969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</si>
  <si>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7.750 x 7.40 x 0.325 = 18.639  m3</t>
  </si>
  <si>
    <t xml:space="preserve">Ordinary Cement concrete (mix 1:1.5:3) with graded stone chips (20 mm nominal size) excluding shuttering and reinforcement,if any, in ground floor as per relevant IS codes.
a) Pakur Variety /Chandil Variety
PWD Building Works schedule, p-26 Item 10 a (Rate Analysis)                                                                                          4 x 3 x 1.20 x 1.20 x 0.150 = 2.592   m3                                                                             4 x 3 x (1.20 x 1.20 ) + (0.250 x 0.250 ) /2 x 0.150 = 1.352  m3                               4 x 3 x 0.250 x 0.250 x 3.90 = 2.926  m3                                                                                 4 x 2 x 3.325 x 0.250 x 0.250 =  1.663  m3                                                                                    3 x3 x 2.25 x 0.250 x 0.250  =   1.266  m3                                                                                    4 x 2 x 3.325 x 0.250 x 0.150 = 0.998  m3                                                                                            3 x3x 2.25 x 0.250 x 0.150 = 0.759  m3                                                                                        1 x 7.750 x 7.40 x 0.125 = 7.169  m3                                                            </t>
  </si>
  <si>
    <t>Cement concrete with graded jhama khoa (30 mm size) excluding shuttering In ground floor and foundation. (a) 1:3:6 proportion. PWD Building Works schedule, Page -23, Item -B.1.a, ( Corri. Page- 09, Date-04-06-2018)   Rate Analysis1  ( Corri. Page-01, Date-04-06-2018)                                                                                       4 x 3 x1.20 x 1.20 x 0.10  =   1.728 m3                                                                                   2 x 2.50 x 0 .375 x 0.100  = 0. 188  m3                                                                                           1 x 1.00 x  0.375 x 0.100  =  0.0375  m3                                                                                           2 x 1.50 x 1.00 x 0.100  =    0.300  m3                                                                                                       1 x 7.75 x 7.40 x 0.100 =  5.735 m3                                                                                                     2 x 14.00 x 0.500 x 0.100 = 1.400 m3                                                                          1 x 10.50 x 0.500 x 0.100 = 0.525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</si>
  <si>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3 x 7.75 x 0.250  =   5.81  m2                                                                                              2 x 7.40 x 0.250 = 3.70 m2</t>
  </si>
  <si>
    <t xml:space="preserve">125 mm brick work with 1st classbricks in cement morter ( 1:4) in ground floor.                                                                                               PWD Building Works schedule, Page -16, Item-16,cori page -3, date -04.06.2018  (Rate Analysis)                                                                                                                2 x 3.325 x3.00 =  19.95 m2                                                                                                                   2x11.00 x3.00 = 6.60 m2                                                                                            2 x 14.00 x 1.50 =  4.20 m2                                                                                              1 x 10.50 x 1.50 =  15.75 m2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</si>
  <si>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3 x 2 x 7.75 x 0.250 = 11.63  m2                                                                                            4x 2 x 7.40 x 0.25 =  14.80  m2                                                                                                         4 x 3 x 4 x 1.20 x 0.150 =  22.32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</si>
  <si>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7.75 x 7.40 = 57.35  m2                                                                                                 2(7.75 + 7.40 ) x 0.125 = 3.79  m2                                                                                 4 x 3x2(.30+.025 ) x 3.00 = 39.60 m2                                                                                                            3 x 2 x 7.75 x 0.125 =  5.81 m2                                                                                              3x 4 x 2x2 x 7.40 x 0.125 =  14.80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</si>
  <si>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7.75 x 7.40 = 57.35 m2</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</si>
  <si>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</si>
  <si>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 xml:space="preserve">Brick work with 1st class bricks in cement mortar (1:4)
(a) Foundation and plinth  groung floor                              
PWD Building Works schedule, Page -15, Item-7.a (Rate Analysis)                                                                                                                                            3 x 7.75 x 0.250 x 0.600 = 3.488  m3                                                                                   2 x 7.40 x 0.250 x 0.600 = 2.22  m3                                                                                       2 X 2.50 X 0.250 X 0.600 = 0.750 M3                                                                                       2 X 1.00 X 0.500 X 0.300  = 0.300 M3                                                              Bondary wall 2x14.00 x0.375 x 0.0.225 =  2.363 m3                                                                                                                                                            1                    1  x 10.50 x 0.375 x 0.225= 0.886  m3      </t>
  </si>
  <si>
    <t>Brick work with 1st class bricks in cement mortar (1:4)
(b) superstructure  groung floor                      
PWD Building Works schedule, Page -15, Item-7.b (Rate Analysis)                                                                                                                                                               3 x 7.75 x 0.250 x 3.00 = 17.438  m3                                                                                      2 x 7.40 x 0.250 x 3.00 =  11.10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</si>
  <si>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2( 7.75 + 7.40 ) x  3.75 =  113.63 m2                                                                                          2( 7.75 + 7.40 ) x  3.00 = 90.90  m2                                                                                            10x2 x 1.60 x 3.00 =96.00 m2                                                                                                            11x 2 x 1.20 x 3.00 = 79.20.  m2                                                                                                  2 x2 x14.00 x 1.50 = 84.00 m2                                                                                                          1x10.50 x 2 x 1.50 = 63.00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</si>
  <si>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7.75 x 7.400 = 57.35  m2</t>
  </si>
  <si>
    <t xml:space="preserve">a) Priming one coat on steel or other metal surface with synthetic oil bound primer of approved quality including smoothening surfaces by sand papering etc.                               
PWD Building Works schedule, P/200   Item-1(a)                   
10 x 0.600 x 0.600 = 3.60  m2                                            
 2 x 2.00 x 0.750 = 3.00 m2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</si>
  <si>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2( 7.75 + 7.40 ) x  2.10 = 63.63  m2                                                                                               10x2 x 1.60 x 2.10 = 67.20 m2                                                                                                       11 x 2 x 1.20 x 2.10 = 55.44  m2                                                                     </t>
  </si>
  <si>
    <t>Single Brick Flat Soling of picked jhama bricks including ramming and dressing bed to proper level and filling joints with local sand. PWD Building Works schedule, Page- 14, Item - 1  ( Corri. Page-01, Date-04-06-2018)                                                                                                           4 x 3 x1.20 x 1.20  = 17.28  m2                                                                                            2 x 2.50 x 0 .375  =  1.88  m2                                                                                                 1 x 1.00 x  0.375  =  0.375  m2                                                                                                  2 x 1.50 x 1.00  =    3.00  m2                                                                                                                       1 x 7.750 x 7.40 = 57.35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</si>
  <si>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2 x 1.50 x1.50 = 3.00 m2                                                                                        2 x 1.00 x 2.125  =  4.25 m2
  2 X 14.00 X 1.50 = 42.00 M2
   1 X 10.50 X 1.50 = 15.75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</si>
  <si>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10 ( 2x2.10 + 0.75 ) = 49.50</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</si>
  <si>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10 x 2.10 x 0.75 = 15.75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</si>
  <si>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10 x 0.600 x 0.600 = 3.60  m2                                                                     
 2 x 2.00 x 0.750 = 3.00 m2                                                             
                          = 6.60 x 10..00 kg = 66.00 kg = 0.6 qtl</t>
  </si>
</sst>
</file>

<file path=xl/styles.xml><?xml version="1.0" encoding="utf-8"?>
<styleSheet xmlns="http://schemas.openxmlformats.org/spreadsheetml/2006/main">
  <numFmts count="1">
    <numFmt numFmtId="164" formatCode="0.000"/>
  </numFmts>
  <fonts count="27">
    <font>
      <sz val="11"/>
      <color theme="1"/>
      <name val="Calibri"/>
      <family val="2"/>
      <scheme val="minor"/>
    </font>
    <font>
      <sz val="10"/>
      <name val="Calibri"/>
      <family val="2"/>
    </font>
    <font>
      <sz val="10"/>
      <name val="Calibri"/>
      <family val="1"/>
    </font>
    <font>
      <sz val="10"/>
      <color rgb="FF000000"/>
      <name val="Calibri"/>
      <family val="2"/>
    </font>
    <font>
      <sz val="8.5"/>
      <color rgb="FF000000"/>
      <name val="Calibri"/>
      <family val="2"/>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2"/>
      <name val="Calibri"/>
      <family val="2"/>
    </font>
    <font>
      <b/>
      <sz val="12"/>
      <color rgb="FF000000"/>
      <name val="Calibri"/>
      <family val="2"/>
    </font>
    <font>
      <b/>
      <sz val="10"/>
      <color rgb="FF000000"/>
      <name val="Times New Roman"/>
      <family val="2"/>
    </font>
    <font>
      <b/>
      <sz val="10"/>
      <name val="Calibri"/>
      <family val="2"/>
    </font>
    <font>
      <b/>
      <sz val="11"/>
      <color theme="1"/>
      <name val="Calibri"/>
      <family val="2"/>
      <scheme val="minor"/>
    </font>
    <font>
      <b/>
      <sz val="14"/>
      <color theme="1"/>
      <name val="Calibri"/>
      <family val="2"/>
      <scheme val="minor"/>
    </font>
    <font>
      <sz val="9"/>
      <name val="Calibri"/>
      <family val="2"/>
      <scheme val="minor"/>
    </font>
    <font>
      <sz val="9"/>
      <color theme="1"/>
      <name val="Calibri"/>
      <family val="2"/>
      <scheme val="minor"/>
    </font>
    <font>
      <sz val="9"/>
      <color rgb="FF000000"/>
      <name val="Calibri"/>
      <family val="2"/>
      <scheme val="minor"/>
    </font>
    <font>
      <sz val="9"/>
      <name val="Calibri"/>
      <family val="1"/>
      <scheme val="minor"/>
    </font>
    <font>
      <sz val="9"/>
      <color theme="1"/>
      <name val="Calibri"/>
      <family val="1"/>
      <scheme val="minor"/>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09">
    <xf numFmtId="0" fontId="0" fillId="0" borderId="0" xfId="0"/>
    <xf numFmtId="0" fontId="0" fillId="0" borderId="1" xfId="0" applyFill="1" applyBorder="1" applyAlignment="1">
      <alignment horizontal="left" vertical="top" wrapText="1"/>
    </xf>
    <xf numFmtId="1"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2" fontId="3" fillId="0" borderId="1" xfId="0" applyNumberFormat="1" applyFont="1" applyFill="1" applyBorder="1" applyAlignment="1">
      <alignment horizontal="left" vertical="center" shrinkToFi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2" fontId="3" fillId="0" borderId="3" xfId="0" applyNumberFormat="1" applyFont="1" applyFill="1" applyBorder="1" applyAlignment="1">
      <alignment horizontal="center" vertical="center" shrinkToFit="1"/>
    </xf>
    <xf numFmtId="0" fontId="1" fillId="0" borderId="3" xfId="0" applyFont="1" applyFill="1" applyBorder="1" applyAlignment="1">
      <alignment horizontal="center" vertical="center" wrapText="1"/>
    </xf>
    <xf numFmtId="2" fontId="3" fillId="0" borderId="4" xfId="0" applyNumberFormat="1" applyFont="1" applyFill="1" applyBorder="1" applyAlignment="1">
      <alignment horizontal="center" vertical="center" shrinkToFit="1"/>
    </xf>
    <xf numFmtId="0" fontId="5"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2" fontId="6"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left" wrapText="1"/>
    </xf>
    <xf numFmtId="0" fontId="0" fillId="0" borderId="2" xfId="0" applyFill="1" applyBorder="1" applyAlignment="1">
      <alignment horizontal="left" wrapText="1"/>
    </xf>
    <xf numFmtId="0" fontId="1" fillId="0" borderId="2" xfId="0" applyFont="1" applyFill="1" applyBorder="1" applyAlignment="1">
      <alignment horizontal="left" vertical="top" wrapText="1"/>
    </xf>
    <xf numFmtId="0" fontId="1"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shrinkToFit="1"/>
    </xf>
    <xf numFmtId="2" fontId="0" fillId="0" borderId="0" xfId="0" applyNumberFormat="1" applyAlignment="1">
      <alignment vertical="center"/>
    </xf>
    <xf numFmtId="0" fontId="0" fillId="0" borderId="0" xfId="0" applyAlignment="1">
      <alignment vertical="center"/>
    </xf>
    <xf numFmtId="2" fontId="4" fillId="0" borderId="1" xfId="0" applyNumberFormat="1" applyFont="1" applyFill="1" applyBorder="1" applyAlignment="1">
      <alignment horizontal="left" vertical="center" shrinkToFit="1"/>
    </xf>
    <xf numFmtId="0" fontId="2" fillId="0" borderId="1" xfId="0" applyFont="1" applyFill="1" applyBorder="1" applyAlignment="1">
      <alignment horizontal="left" vertical="center" wrapText="1"/>
    </xf>
    <xf numFmtId="2" fontId="3" fillId="0" borderId="1" xfId="0" applyNumberFormat="1" applyFont="1" applyFill="1" applyBorder="1" applyAlignment="1">
      <alignment horizontal="right" vertical="center" shrinkToFit="1"/>
    </xf>
    <xf numFmtId="0" fontId="1" fillId="0" borderId="1" xfId="0" applyFont="1" applyFill="1" applyBorder="1" applyAlignment="1">
      <alignment horizontal="right"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xf>
    <xf numFmtId="2" fontId="3" fillId="0" borderId="5" xfId="0" applyNumberFormat="1" applyFont="1" applyFill="1" applyBorder="1" applyAlignment="1">
      <alignment horizontal="left" vertical="center" shrinkToFit="1"/>
    </xf>
    <xf numFmtId="0" fontId="1" fillId="0" borderId="5" xfId="0" applyFont="1" applyFill="1" applyBorder="1" applyAlignment="1">
      <alignment horizontal="left" vertical="center" wrapText="1"/>
    </xf>
    <xf numFmtId="0" fontId="3" fillId="0" borderId="1"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xf>
    <xf numFmtId="2" fontId="6" fillId="0" borderId="1" xfId="0" applyNumberFormat="1"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 xfId="0" applyFont="1" applyFill="1" applyBorder="1" applyAlignment="1">
      <alignment horizontal="right" vertical="center" wrapText="1"/>
    </xf>
    <xf numFmtId="2" fontId="8" fillId="0" borderId="1"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1" fillId="0" borderId="12" xfId="0" applyFont="1" applyFill="1" applyBorder="1" applyAlignment="1">
      <alignment horizontal="left" vertical="top" wrapText="1"/>
    </xf>
    <xf numFmtId="1" fontId="3" fillId="0" borderId="12" xfId="0" applyNumberFormat="1" applyFont="1" applyFill="1" applyBorder="1" applyAlignment="1">
      <alignment horizontal="center" vertical="top" shrinkToFit="1"/>
    </xf>
    <xf numFmtId="0" fontId="19" fillId="0" borderId="12" xfId="0" applyFont="1" applyFill="1" applyBorder="1" applyAlignment="1">
      <alignment horizontal="center" vertical="center" wrapText="1"/>
    </xf>
    <xf numFmtId="0" fontId="18" fillId="0" borderId="12" xfId="0" applyFont="1" applyFill="1" applyBorder="1" applyAlignment="1">
      <alignment horizontal="center" vertical="center" wrapText="1"/>
    </xf>
    <xf numFmtId="1" fontId="3" fillId="0" borderId="12" xfId="0" applyNumberFormat="1" applyFont="1" applyFill="1" applyBorder="1" applyAlignment="1">
      <alignment horizontal="center" vertical="center" shrinkToFi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2" fontId="3" fillId="0" borderId="12" xfId="0" applyNumberFormat="1" applyFont="1" applyFill="1" applyBorder="1" applyAlignment="1">
      <alignment horizontal="center" vertical="center" shrinkToFit="1"/>
    </xf>
    <xf numFmtId="1" fontId="10" fillId="0" borderId="12" xfId="0" applyNumberFormat="1" applyFont="1" applyFill="1" applyBorder="1" applyAlignment="1">
      <alignment horizontal="center" vertical="center" shrinkToFit="1"/>
    </xf>
    <xf numFmtId="0" fontId="12" fillId="0" borderId="12" xfId="0" applyFont="1" applyFill="1" applyBorder="1" applyAlignment="1">
      <alignment horizontal="center" vertical="center" wrapText="1"/>
    </xf>
    <xf numFmtId="0" fontId="14" fillId="0" borderId="12" xfId="0" applyFont="1" applyFill="1" applyBorder="1" applyAlignment="1">
      <alignment horizontal="left" vertical="center" wrapText="1"/>
    </xf>
    <xf numFmtId="1" fontId="10" fillId="0" borderId="5" xfId="0" applyNumberFormat="1" applyFont="1" applyFill="1" applyBorder="1" applyAlignment="1">
      <alignment horizontal="center" vertical="center" shrinkToFit="1"/>
    </xf>
    <xf numFmtId="0" fontId="12" fillId="0" borderId="5"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1" fontId="10" fillId="0" borderId="1"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0" fillId="0" borderId="2" xfId="0" applyNumberFormat="1" applyFont="1" applyFill="1" applyBorder="1" applyAlignment="1">
      <alignment horizontal="center" vertical="center" shrinkToFit="1"/>
    </xf>
    <xf numFmtId="0" fontId="12" fillId="0" borderId="1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3" xfId="0" applyFont="1" applyFill="1" applyBorder="1" applyAlignment="1">
      <alignment horizontal="left" vertical="center" wrapText="1"/>
    </xf>
    <xf numFmtId="1" fontId="10" fillId="0" borderId="3" xfId="0" applyNumberFormat="1" applyFont="1" applyFill="1" applyBorder="1" applyAlignment="1">
      <alignment horizontal="center" vertical="center" shrinkToFi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7" fillId="0" borderId="12" xfId="0" applyNumberFormat="1" applyFont="1" applyFill="1" applyBorder="1" applyAlignment="1">
      <alignment horizontal="center" vertical="center" shrinkToFit="1"/>
    </xf>
    <xf numFmtId="2" fontId="11" fillId="0" borderId="12" xfId="0" applyNumberFormat="1" applyFont="1" applyFill="1" applyBorder="1" applyAlignment="1">
      <alignment horizontal="center" vertical="center" shrinkToFit="1"/>
    </xf>
    <xf numFmtId="0" fontId="0" fillId="0" borderId="12" xfId="0" applyFill="1" applyBorder="1" applyAlignment="1">
      <alignment horizontal="left" wrapText="1"/>
    </xf>
    <xf numFmtId="2" fontId="16" fillId="0" borderId="12" xfId="0" applyNumberFormat="1" applyFont="1" applyFill="1" applyBorder="1" applyAlignment="1">
      <alignment vertical="center" shrinkToFit="1"/>
    </xf>
    <xf numFmtId="2" fontId="3" fillId="0" borderId="6" xfId="0" applyNumberFormat="1" applyFont="1" applyFill="1" applyBorder="1" applyAlignment="1">
      <alignment horizontal="center" vertical="center" shrinkToFit="1"/>
    </xf>
    <xf numFmtId="9" fontId="3" fillId="0" borderId="6" xfId="0" applyNumberFormat="1" applyFont="1" applyFill="1" applyBorder="1" applyAlignment="1">
      <alignment horizontal="right" shrinkToFit="1"/>
    </xf>
    <xf numFmtId="9" fontId="3" fillId="0" borderId="6" xfId="0" applyNumberFormat="1" applyFont="1" applyFill="1" applyBorder="1" applyAlignment="1">
      <alignment horizontal="right" vertical="top" shrinkToFit="1"/>
    </xf>
    <xf numFmtId="0" fontId="1" fillId="0" borderId="2" xfId="0" applyFont="1" applyFill="1" applyBorder="1" applyAlignment="1">
      <alignment horizontal="right" vertical="center" wrapText="1"/>
    </xf>
    <xf numFmtId="0" fontId="1" fillId="0" borderId="12" xfId="0" applyFont="1" applyFill="1" applyBorder="1" applyAlignment="1">
      <alignment horizontal="right" vertical="center" wrapText="1"/>
    </xf>
    <xf numFmtId="2" fontId="11" fillId="0" borderId="12" xfId="0" applyNumberFormat="1" applyFont="1" applyFill="1" applyBorder="1" applyAlignment="1">
      <alignment shrinkToFit="1"/>
    </xf>
    <xf numFmtId="2" fontId="11" fillId="0" borderId="12" xfId="0" applyNumberFormat="1" applyFont="1" applyFill="1" applyBorder="1" applyAlignment="1">
      <alignment vertical="top" shrinkToFit="1"/>
    </xf>
    <xf numFmtId="2" fontId="3" fillId="0" borderId="12" xfId="0" applyNumberFormat="1" applyFont="1" applyFill="1" applyBorder="1" applyAlignment="1">
      <alignment vertical="center" shrinkToFit="1"/>
    </xf>
    <xf numFmtId="2" fontId="11" fillId="0" borderId="12" xfId="0" applyNumberFormat="1" applyFont="1" applyFill="1" applyBorder="1" applyAlignment="1">
      <alignment vertical="center" shrinkToFit="1"/>
    </xf>
    <xf numFmtId="0" fontId="21" fillId="0" borderId="1" xfId="0" applyFont="1" applyFill="1" applyBorder="1" applyAlignment="1">
      <alignment horizontal="left" vertical="top" wrapText="1"/>
    </xf>
    <xf numFmtId="0" fontId="21" fillId="0" borderId="1" xfId="0" applyFont="1" applyFill="1" applyBorder="1" applyAlignment="1">
      <alignment horizontal="left" wrapText="1"/>
    </xf>
    <xf numFmtId="0" fontId="21" fillId="0" borderId="5"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horizontal="left"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2" fillId="0" borderId="3" xfId="0" applyFont="1" applyFill="1" applyBorder="1" applyAlignment="1">
      <alignment horizontal="left" vertical="top" wrapText="1"/>
    </xf>
    <xf numFmtId="0" fontId="19"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0" fontId="19"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5" fillId="0" borderId="12" xfId="0" applyFont="1" applyFill="1" applyBorder="1" applyAlignment="1">
      <alignment horizontal="right" vertical="top" wrapText="1"/>
    </xf>
    <xf numFmtId="0" fontId="15" fillId="0" borderId="17" xfId="0" applyFont="1" applyFill="1" applyBorder="1" applyAlignment="1">
      <alignment horizontal="right" vertical="top" wrapText="1"/>
    </xf>
    <xf numFmtId="0" fontId="2" fillId="0" borderId="6" xfId="0" applyFont="1" applyFill="1" applyBorder="1" applyAlignment="1">
      <alignment horizontal="right" vertical="top" wrapText="1"/>
    </xf>
    <xf numFmtId="0" fontId="1" fillId="0" borderId="7" xfId="0" applyFont="1" applyFill="1" applyBorder="1" applyAlignment="1">
      <alignment horizontal="right" vertical="top" wrapText="1"/>
    </xf>
    <xf numFmtId="0" fontId="2" fillId="0" borderId="6" xfId="0" applyFont="1" applyFill="1" applyBorder="1" applyAlignment="1">
      <alignment horizontal="left" vertical="top" wrapText="1" indent="22"/>
    </xf>
    <xf numFmtId="0" fontId="1" fillId="0" borderId="8" xfId="0" applyFont="1" applyFill="1" applyBorder="1" applyAlignment="1">
      <alignment horizontal="left" vertical="top" wrapText="1" indent="22"/>
    </xf>
    <xf numFmtId="0" fontId="1" fillId="0" borderId="6" xfId="0" applyFont="1" applyFill="1" applyBorder="1" applyAlignment="1">
      <alignment horizontal="right" vertical="top" wrapText="1"/>
    </xf>
    <xf numFmtId="0" fontId="1" fillId="0" borderId="8" xfId="0" applyFont="1" applyFill="1" applyBorder="1" applyAlignment="1">
      <alignment horizontal="right" vertical="top" wrapText="1"/>
    </xf>
    <xf numFmtId="0" fontId="19" fillId="0" borderId="13" xfId="0" applyFont="1" applyFill="1" applyBorder="1" applyAlignment="1">
      <alignment horizontal="center" vertical="center" wrapText="1"/>
    </xf>
    <xf numFmtId="0" fontId="2" fillId="0" borderId="6" xfId="0" applyFont="1" applyFill="1" applyBorder="1" applyAlignment="1">
      <alignment horizontal="right" wrapText="1"/>
    </xf>
    <xf numFmtId="0" fontId="1" fillId="0" borderId="7" xfId="0" applyFont="1" applyFill="1" applyBorder="1" applyAlignment="1">
      <alignment horizontal="right" wrapText="1"/>
    </xf>
    <xf numFmtId="0" fontId="2" fillId="0" borderId="9" xfId="0" applyFont="1" applyFill="1" applyBorder="1" applyAlignment="1">
      <alignment horizontal="left" vertical="top" wrapText="1" indent="13"/>
    </xf>
    <xf numFmtId="0" fontId="1" fillId="0" borderId="10" xfId="0" applyFont="1" applyFill="1" applyBorder="1" applyAlignment="1">
      <alignment horizontal="left" vertical="top" wrapText="1" indent="13"/>
    </xf>
    <xf numFmtId="0" fontId="20" fillId="0" borderId="16" xfId="0" applyFont="1" applyFill="1" applyBorder="1" applyAlignment="1">
      <alignment horizontal="center" vertical="center" wrapText="1"/>
    </xf>
    <xf numFmtId="1" fontId="3" fillId="0" borderId="5"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14" fillId="0" borderId="12"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07"/>
  <sheetViews>
    <sheetView topLeftCell="A7" workbookViewId="0">
      <selection activeCell="D8" sqref="D8"/>
    </sheetView>
  </sheetViews>
  <sheetFormatPr defaultRowHeight="15"/>
  <cols>
    <col min="1" max="1" width="6.140625" customWidth="1"/>
    <col min="2" max="2" width="45.85546875" customWidth="1"/>
    <col min="3" max="3" width="8.7109375" customWidth="1"/>
    <col min="4" max="4" width="8.85546875" customWidth="1"/>
    <col min="5" max="5" width="8.28515625" customWidth="1"/>
    <col min="6" max="6" width="11.28515625" customWidth="1"/>
    <col min="7" max="7" width="12" customWidth="1"/>
    <col min="8" max="8" width="10.85546875" customWidth="1"/>
    <col min="12" max="12" width="14.42578125" customWidth="1"/>
  </cols>
  <sheetData>
    <row r="1" spans="1:8" ht="78.75" customHeight="1">
      <c r="A1" s="100" t="s">
        <v>83</v>
      </c>
      <c r="B1" s="100"/>
      <c r="C1" s="100"/>
      <c r="D1" s="100"/>
      <c r="E1" s="100"/>
      <c r="F1" s="100"/>
    </row>
    <row r="2" spans="1:8" ht="19.5" customHeight="1">
      <c r="A2" s="90" t="s">
        <v>0</v>
      </c>
      <c r="B2" s="91" t="s">
        <v>76</v>
      </c>
      <c r="C2" s="91" t="s">
        <v>77</v>
      </c>
      <c r="D2" s="91" t="s">
        <v>78</v>
      </c>
      <c r="E2" s="91" t="s">
        <v>79</v>
      </c>
      <c r="F2" s="91" t="s">
        <v>80</v>
      </c>
    </row>
    <row r="3" spans="1:8" ht="169.5" customHeight="1">
      <c r="A3" s="2">
        <v>1</v>
      </c>
      <c r="B3" s="82" t="s">
        <v>146</v>
      </c>
      <c r="C3" s="3">
        <v>24.835999999999999</v>
      </c>
      <c r="D3" s="4">
        <v>11927</v>
      </c>
      <c r="E3" s="5" t="s">
        <v>1</v>
      </c>
      <c r="F3" s="4">
        <v>2962.19</v>
      </c>
      <c r="G3" s="23"/>
      <c r="H3" s="24"/>
    </row>
    <row r="4" spans="1:8" ht="86.25" customHeight="1">
      <c r="A4" s="2">
        <f>A3+1</f>
        <v>2</v>
      </c>
      <c r="B4" s="79" t="s">
        <v>86</v>
      </c>
      <c r="C4" s="3">
        <v>17.617000000000001</v>
      </c>
      <c r="D4" s="4">
        <v>7754</v>
      </c>
      <c r="E4" s="6" t="s">
        <v>61</v>
      </c>
      <c r="F4" s="4">
        <v>1366.02</v>
      </c>
      <c r="G4" s="23"/>
      <c r="H4" s="24"/>
    </row>
    <row r="5" spans="1:8" ht="87" customHeight="1">
      <c r="A5" s="2">
        <f t="shared" ref="A5:A29" si="0">A4+1</f>
        <v>3</v>
      </c>
      <c r="B5" s="80" t="s">
        <v>147</v>
      </c>
      <c r="C5" s="3">
        <v>18.638999999999999</v>
      </c>
      <c r="D5" s="4">
        <v>71181</v>
      </c>
      <c r="E5" s="6" t="s">
        <v>61</v>
      </c>
      <c r="F5" s="4">
        <f>C5*D5/100</f>
        <v>13267.426589999999</v>
      </c>
      <c r="G5" s="23"/>
      <c r="H5" s="24"/>
    </row>
    <row r="6" spans="1:8" ht="110.25" customHeight="1">
      <c r="A6" s="2">
        <f t="shared" si="0"/>
        <v>4</v>
      </c>
      <c r="B6" s="82" t="s">
        <v>162</v>
      </c>
      <c r="C6" s="4">
        <v>79.89</v>
      </c>
      <c r="D6" s="4">
        <v>361</v>
      </c>
      <c r="E6" s="6" t="s">
        <v>62</v>
      </c>
      <c r="F6" s="4">
        <v>28840.29</v>
      </c>
      <c r="G6" s="23"/>
      <c r="H6" s="24"/>
    </row>
    <row r="7" spans="1:8" ht="180.75" customHeight="1">
      <c r="A7" s="2">
        <f t="shared" si="0"/>
        <v>5</v>
      </c>
      <c r="B7" s="79" t="s">
        <v>148</v>
      </c>
      <c r="C7" s="4">
        <v>17.059999999999999</v>
      </c>
      <c r="D7" s="4">
        <v>5863.13</v>
      </c>
      <c r="E7" s="6" t="s">
        <v>63</v>
      </c>
      <c r="F7" s="4">
        <v>100007.41</v>
      </c>
      <c r="G7" s="23"/>
      <c r="H7" s="24"/>
    </row>
    <row r="8" spans="1:8" ht="144.75" customHeight="1">
      <c r="A8" s="2">
        <f t="shared" si="0"/>
        <v>6</v>
      </c>
      <c r="B8" s="82" t="s">
        <v>149</v>
      </c>
      <c r="C8" s="22">
        <v>9.9139999999999997</v>
      </c>
      <c r="D8" s="25">
        <v>4628.87</v>
      </c>
      <c r="E8" s="26" t="s">
        <v>2</v>
      </c>
      <c r="F8" s="7">
        <v>45890.62</v>
      </c>
      <c r="G8" s="23"/>
      <c r="H8" s="24"/>
    </row>
    <row r="9" spans="1:8" ht="193.5" customHeight="1">
      <c r="A9" s="2">
        <f t="shared" si="0"/>
        <v>7</v>
      </c>
      <c r="B9" s="82" t="s">
        <v>150</v>
      </c>
      <c r="C9" s="7">
        <v>9.51</v>
      </c>
      <c r="D9" s="7">
        <v>265.95</v>
      </c>
      <c r="E9" s="21" t="s">
        <v>62</v>
      </c>
      <c r="F9" s="7">
        <v>2529.1799999999998</v>
      </c>
      <c r="G9" s="23"/>
      <c r="H9" s="24"/>
    </row>
    <row r="10" spans="1:8" ht="98.25" customHeight="1">
      <c r="A10" s="2">
        <f t="shared" si="0"/>
        <v>8</v>
      </c>
      <c r="B10" s="83" t="s">
        <v>151</v>
      </c>
      <c r="C10" s="27">
        <v>46.5</v>
      </c>
      <c r="D10" s="27">
        <v>728.47</v>
      </c>
      <c r="E10" s="28" t="s">
        <v>3</v>
      </c>
      <c r="F10" s="27">
        <v>36036.11</v>
      </c>
      <c r="G10" s="23"/>
      <c r="H10" s="24"/>
    </row>
    <row r="11" spans="1:8" ht="48.75" customHeight="1">
      <c r="A11" s="2">
        <f t="shared" si="0"/>
        <v>9</v>
      </c>
      <c r="B11" s="82" t="s">
        <v>4</v>
      </c>
      <c r="C11" s="4">
        <v>57.35</v>
      </c>
      <c r="D11" s="4">
        <v>24</v>
      </c>
      <c r="E11" s="6" t="s">
        <v>3</v>
      </c>
      <c r="F11" s="4">
        <v>1376.4</v>
      </c>
      <c r="G11" s="23"/>
      <c r="H11" s="24"/>
    </row>
    <row r="12" spans="1:8" ht="156">
      <c r="A12" s="2">
        <f t="shared" si="0"/>
        <v>10</v>
      </c>
      <c r="B12" s="79" t="s">
        <v>152</v>
      </c>
      <c r="C12" s="7">
        <v>48.73</v>
      </c>
      <c r="D12" s="7">
        <v>209</v>
      </c>
      <c r="E12" s="21" t="s">
        <v>62</v>
      </c>
      <c r="F12" s="7">
        <v>10188.75</v>
      </c>
      <c r="G12" s="23"/>
      <c r="H12" s="24"/>
    </row>
    <row r="13" spans="1:8" ht="180">
      <c r="A13" s="2">
        <f t="shared" si="0"/>
        <v>11</v>
      </c>
      <c r="B13" s="79" t="s">
        <v>153</v>
      </c>
      <c r="C13" s="7">
        <v>121.35</v>
      </c>
      <c r="D13" s="7">
        <v>334</v>
      </c>
      <c r="E13" s="21" t="s">
        <v>62</v>
      </c>
      <c r="F13" s="7">
        <f>C13*D13</f>
        <v>40530.9</v>
      </c>
      <c r="G13" s="23"/>
      <c r="H13" s="24"/>
    </row>
    <row r="14" spans="1:8" ht="171" customHeight="1">
      <c r="A14" s="2">
        <f t="shared" si="0"/>
        <v>12</v>
      </c>
      <c r="B14" s="79" t="s">
        <v>154</v>
      </c>
      <c r="C14" s="4">
        <v>57.35</v>
      </c>
      <c r="D14" s="7">
        <v>259</v>
      </c>
      <c r="E14" s="5" t="s">
        <v>42</v>
      </c>
      <c r="F14" s="7">
        <f>C14*D14</f>
        <v>14853.65</v>
      </c>
      <c r="G14" s="23"/>
      <c r="H14" s="24"/>
    </row>
    <row r="15" spans="1:8" ht="170.25" customHeight="1">
      <c r="A15" s="2">
        <f t="shared" si="0"/>
        <v>13</v>
      </c>
      <c r="B15" s="79" t="s">
        <v>41</v>
      </c>
      <c r="C15" s="22">
        <v>1.627</v>
      </c>
      <c r="D15" s="25">
        <v>55194.51</v>
      </c>
      <c r="E15" s="21" t="s">
        <v>64</v>
      </c>
      <c r="F15" s="7">
        <v>89801.47</v>
      </c>
      <c r="G15" s="23"/>
      <c r="H15" s="24"/>
    </row>
    <row r="16" spans="1:8" ht="132">
      <c r="A16" s="2">
        <f t="shared" si="0"/>
        <v>14</v>
      </c>
      <c r="B16" s="79" t="s">
        <v>155</v>
      </c>
      <c r="C16" s="4">
        <v>4.2</v>
      </c>
      <c r="D16" s="7">
        <v>3402</v>
      </c>
      <c r="E16" s="6" t="s">
        <v>62</v>
      </c>
      <c r="F16" s="4">
        <v>14288.4</v>
      </c>
      <c r="G16" s="23"/>
      <c r="H16" s="24"/>
    </row>
    <row r="17" spans="1:8" ht="122.25" customHeight="1">
      <c r="A17" s="2">
        <f t="shared" si="0"/>
        <v>15</v>
      </c>
      <c r="B17" s="84" t="s">
        <v>156</v>
      </c>
      <c r="C17" s="22">
        <v>9.3320000000000007</v>
      </c>
      <c r="D17" s="7">
        <v>5613.36</v>
      </c>
      <c r="E17" s="26" t="s">
        <v>5</v>
      </c>
      <c r="F17" s="7">
        <v>52383.88</v>
      </c>
      <c r="G17" s="23"/>
      <c r="H17" s="24"/>
    </row>
    <row r="18" spans="1:8" ht="72">
      <c r="A18" s="2">
        <f t="shared" si="0"/>
        <v>16</v>
      </c>
      <c r="B18" s="85" t="s">
        <v>157</v>
      </c>
      <c r="C18" s="29">
        <v>28.538</v>
      </c>
      <c r="D18" s="30">
        <v>5836.36</v>
      </c>
      <c r="E18" s="31" t="s">
        <v>5</v>
      </c>
      <c r="F18" s="30">
        <v>166558.04</v>
      </c>
      <c r="G18" s="23"/>
      <c r="H18" s="24"/>
    </row>
    <row r="19" spans="1:8" ht="39.75" customHeight="1">
      <c r="A19" s="2">
        <f t="shared" si="0"/>
        <v>17</v>
      </c>
      <c r="B19" s="86" t="s">
        <v>87</v>
      </c>
      <c r="C19" s="10">
        <v>57.35</v>
      </c>
      <c r="D19" s="10">
        <v>21</v>
      </c>
      <c r="E19" s="11" t="s">
        <v>62</v>
      </c>
      <c r="F19" s="12">
        <v>1204.3499999999999</v>
      </c>
      <c r="G19" s="23"/>
      <c r="H19" s="24"/>
    </row>
    <row r="20" spans="1:8" ht="183.75" customHeight="1">
      <c r="A20" s="2">
        <f t="shared" si="0"/>
        <v>18</v>
      </c>
      <c r="B20" s="81" t="s">
        <v>158</v>
      </c>
      <c r="C20" s="32">
        <v>526.73</v>
      </c>
      <c r="D20" s="32">
        <v>148.53</v>
      </c>
      <c r="E20" s="33" t="s">
        <v>62</v>
      </c>
      <c r="F20" s="32">
        <v>78235.210000000006</v>
      </c>
      <c r="G20" s="23"/>
      <c r="H20" s="24"/>
    </row>
    <row r="21" spans="1:8" ht="121.5" customHeight="1">
      <c r="A21" s="2">
        <f t="shared" si="0"/>
        <v>19</v>
      </c>
      <c r="B21" s="79" t="s">
        <v>159</v>
      </c>
      <c r="C21" s="7">
        <v>57.35</v>
      </c>
      <c r="D21" s="7">
        <v>130.53</v>
      </c>
      <c r="E21" s="21" t="s">
        <v>62</v>
      </c>
      <c r="F21" s="7">
        <v>7485.9</v>
      </c>
      <c r="G21" s="23"/>
      <c r="H21" s="24"/>
    </row>
    <row r="22" spans="1:8" ht="60.75">
      <c r="A22" s="2">
        <v>20</v>
      </c>
      <c r="B22" s="80" t="s">
        <v>54</v>
      </c>
      <c r="C22" s="4">
        <v>75.680000000000007</v>
      </c>
      <c r="D22" s="4">
        <v>34</v>
      </c>
      <c r="E22" s="6" t="s">
        <v>42</v>
      </c>
      <c r="F22" s="4">
        <v>2573.12</v>
      </c>
      <c r="G22" s="23"/>
      <c r="H22" s="24"/>
    </row>
    <row r="23" spans="1:8" ht="123" customHeight="1">
      <c r="A23" s="2">
        <v>21</v>
      </c>
      <c r="B23" s="79" t="s">
        <v>164</v>
      </c>
      <c r="C23" s="4">
        <v>49.5</v>
      </c>
      <c r="D23" s="4">
        <v>497</v>
      </c>
      <c r="E23" s="6" t="s">
        <v>65</v>
      </c>
      <c r="F23" s="4">
        <v>24601.5</v>
      </c>
      <c r="G23" s="23"/>
      <c r="H23" s="24"/>
    </row>
    <row r="24" spans="1:8" ht="109.5" customHeight="1">
      <c r="A24" s="2">
        <f t="shared" si="0"/>
        <v>22</v>
      </c>
      <c r="B24" s="79" t="s">
        <v>165</v>
      </c>
      <c r="C24" s="7">
        <v>15.75</v>
      </c>
      <c r="D24" s="7">
        <v>2581</v>
      </c>
      <c r="E24" s="21" t="s">
        <v>62</v>
      </c>
      <c r="F24" s="7">
        <v>40650</v>
      </c>
      <c r="G24" s="23"/>
      <c r="H24" s="24"/>
    </row>
    <row r="25" spans="1:8" ht="61.5" customHeight="1">
      <c r="A25" s="2">
        <f t="shared" si="0"/>
        <v>23</v>
      </c>
      <c r="B25" s="82" t="s">
        <v>88</v>
      </c>
      <c r="C25" s="4">
        <v>10</v>
      </c>
      <c r="D25" s="4">
        <v>84</v>
      </c>
      <c r="E25" s="6" t="s">
        <v>9</v>
      </c>
      <c r="F25" s="4">
        <v>840</v>
      </c>
      <c r="G25" s="23"/>
      <c r="H25" s="24"/>
    </row>
    <row r="26" spans="1:8" ht="48">
      <c r="A26" s="2">
        <f t="shared" si="0"/>
        <v>24</v>
      </c>
      <c r="B26" s="82" t="s">
        <v>93</v>
      </c>
      <c r="C26" s="7">
        <v>30</v>
      </c>
      <c r="D26" s="7">
        <v>66</v>
      </c>
      <c r="E26" s="21" t="s">
        <v>9</v>
      </c>
      <c r="F26" s="7">
        <v>1980</v>
      </c>
      <c r="G26" s="23"/>
      <c r="H26" s="24"/>
    </row>
    <row r="27" spans="1:8" ht="49.5" customHeight="1">
      <c r="A27" s="2">
        <f t="shared" si="0"/>
        <v>25</v>
      </c>
      <c r="B27" s="82" t="s">
        <v>94</v>
      </c>
      <c r="C27" s="4">
        <v>20</v>
      </c>
      <c r="D27" s="4">
        <v>87</v>
      </c>
      <c r="E27" s="6" t="s">
        <v>9</v>
      </c>
      <c r="F27" s="4">
        <v>1740</v>
      </c>
      <c r="G27" s="23"/>
      <c r="H27" s="24"/>
    </row>
    <row r="28" spans="1:8" ht="60">
      <c r="A28" s="2">
        <f t="shared" si="0"/>
        <v>26</v>
      </c>
      <c r="B28" s="82" t="s">
        <v>95</v>
      </c>
      <c r="C28" s="7">
        <v>10</v>
      </c>
      <c r="D28" s="7">
        <v>159</v>
      </c>
      <c r="E28" s="21" t="s">
        <v>9</v>
      </c>
      <c r="F28" s="7">
        <v>1590</v>
      </c>
      <c r="G28" s="23"/>
      <c r="H28" s="24"/>
    </row>
    <row r="29" spans="1:8" ht="60">
      <c r="A29" s="2">
        <f t="shared" si="0"/>
        <v>27</v>
      </c>
      <c r="B29" s="79" t="s">
        <v>43</v>
      </c>
      <c r="C29" s="4">
        <v>584.08000000000004</v>
      </c>
      <c r="D29" s="4">
        <v>122</v>
      </c>
      <c r="E29" s="6" t="s">
        <v>62</v>
      </c>
      <c r="F29" s="4">
        <v>71257.759999999995</v>
      </c>
      <c r="G29" s="23"/>
      <c r="H29" s="24"/>
    </row>
    <row r="30" spans="1:8" ht="161.25" customHeight="1">
      <c r="A30" s="2">
        <v>28</v>
      </c>
      <c r="B30" s="83" t="s">
        <v>163</v>
      </c>
      <c r="C30" s="4">
        <v>65</v>
      </c>
      <c r="D30" s="4">
        <v>464</v>
      </c>
      <c r="E30" s="6" t="s">
        <v>45</v>
      </c>
      <c r="F30" s="34">
        <f>C30*D30</f>
        <v>30160</v>
      </c>
      <c r="G30" s="23"/>
      <c r="H30" s="24"/>
    </row>
    <row r="31" spans="1:8" ht="97.5" customHeight="1">
      <c r="A31" s="2">
        <v>29</v>
      </c>
      <c r="B31" s="83" t="s">
        <v>48</v>
      </c>
      <c r="C31" s="4">
        <v>67.83</v>
      </c>
      <c r="D31" s="4">
        <v>44.2</v>
      </c>
      <c r="E31" s="6" t="s">
        <v>47</v>
      </c>
      <c r="F31" s="4">
        <v>2998.09</v>
      </c>
      <c r="G31" s="23"/>
      <c r="H31" s="24"/>
    </row>
    <row r="32" spans="1:8" ht="39.75" customHeight="1">
      <c r="A32" s="2">
        <v>30</v>
      </c>
      <c r="B32" s="83" t="s">
        <v>46</v>
      </c>
      <c r="C32" s="4">
        <v>67.83</v>
      </c>
      <c r="D32" s="4">
        <v>49</v>
      </c>
      <c r="E32" s="35" t="s">
        <v>47</v>
      </c>
      <c r="F32" s="4">
        <v>3323.67</v>
      </c>
      <c r="G32" s="23"/>
      <c r="H32" s="24"/>
    </row>
    <row r="33" spans="1:8" ht="111.75" customHeight="1">
      <c r="A33" s="2">
        <v>31</v>
      </c>
      <c r="B33" s="83" t="s">
        <v>49</v>
      </c>
      <c r="C33" s="4">
        <v>260.63</v>
      </c>
      <c r="D33" s="4">
        <v>45.1</v>
      </c>
      <c r="E33" s="35" t="s">
        <v>47</v>
      </c>
      <c r="F33" s="4">
        <v>11754.41</v>
      </c>
      <c r="G33" s="23"/>
      <c r="H33" s="24"/>
    </row>
    <row r="34" spans="1:8" ht="109.5" customHeight="1">
      <c r="A34" s="2">
        <v>32</v>
      </c>
      <c r="B34" s="83" t="s">
        <v>50</v>
      </c>
      <c r="C34" s="4">
        <v>260.63</v>
      </c>
      <c r="D34" s="4">
        <v>67</v>
      </c>
      <c r="E34" s="35" t="s">
        <v>47</v>
      </c>
      <c r="F34" s="4">
        <v>17462.21</v>
      </c>
      <c r="G34" s="23"/>
      <c r="H34" s="24"/>
    </row>
    <row r="35" spans="1:8" ht="51" customHeight="1">
      <c r="A35" s="2">
        <v>33</v>
      </c>
      <c r="B35" s="80" t="s">
        <v>89</v>
      </c>
      <c r="C35" s="7">
        <v>6.35</v>
      </c>
      <c r="D35" s="7">
        <v>38</v>
      </c>
      <c r="E35" s="21" t="s">
        <v>62</v>
      </c>
      <c r="F35" s="7">
        <v>241.3</v>
      </c>
      <c r="G35" s="23"/>
      <c r="H35" s="24"/>
    </row>
    <row r="36" spans="1:8" ht="135" customHeight="1">
      <c r="A36" s="2">
        <v>34</v>
      </c>
      <c r="B36" s="82" t="s">
        <v>90</v>
      </c>
      <c r="C36" s="4">
        <v>6.35</v>
      </c>
      <c r="D36" s="4">
        <v>81</v>
      </c>
      <c r="E36" s="6" t="s">
        <v>62</v>
      </c>
      <c r="F36" s="4">
        <v>514.35</v>
      </c>
      <c r="G36" s="23"/>
      <c r="H36" s="24"/>
    </row>
    <row r="37" spans="1:8" ht="120">
      <c r="A37" s="2">
        <v>35</v>
      </c>
      <c r="B37" s="79" t="s">
        <v>166</v>
      </c>
      <c r="C37" s="22">
        <v>0.66</v>
      </c>
      <c r="D37" s="7">
        <v>9888</v>
      </c>
      <c r="E37" s="21" t="s">
        <v>66</v>
      </c>
      <c r="F37" s="7">
        <v>6526.08</v>
      </c>
      <c r="G37" s="23"/>
      <c r="H37" s="24"/>
    </row>
    <row r="38" spans="1:8" ht="73.5" customHeight="1">
      <c r="A38" s="2">
        <v>36</v>
      </c>
      <c r="B38" s="79" t="s">
        <v>160</v>
      </c>
      <c r="C38" s="4">
        <v>6.6</v>
      </c>
      <c r="D38" s="4">
        <v>29</v>
      </c>
      <c r="E38" s="6" t="s">
        <v>62</v>
      </c>
      <c r="F38" s="4">
        <v>191.4</v>
      </c>
      <c r="G38" s="23"/>
      <c r="H38" s="24"/>
    </row>
    <row r="39" spans="1:8" ht="114" customHeight="1">
      <c r="A39" s="2">
        <v>37</v>
      </c>
      <c r="B39" s="79" t="s">
        <v>58</v>
      </c>
      <c r="C39" s="7">
        <v>6.6</v>
      </c>
      <c r="D39" s="7">
        <v>79</v>
      </c>
      <c r="E39" s="21" t="s">
        <v>62</v>
      </c>
      <c r="F39" s="7">
        <v>521.4</v>
      </c>
      <c r="G39" s="23"/>
      <c r="H39" s="24"/>
    </row>
    <row r="40" spans="1:8" ht="337.5" customHeight="1">
      <c r="A40" s="2">
        <v>38</v>
      </c>
      <c r="B40" s="79" t="s">
        <v>44</v>
      </c>
      <c r="C40" s="4">
        <v>57.35</v>
      </c>
      <c r="D40" s="4">
        <v>1688</v>
      </c>
      <c r="E40" s="6" t="s">
        <v>62</v>
      </c>
      <c r="F40" s="4">
        <f>C40*D40</f>
        <v>96806.8</v>
      </c>
      <c r="G40" s="23"/>
      <c r="H40" s="24"/>
    </row>
    <row r="41" spans="1:8" ht="193.5" customHeight="1">
      <c r="A41" s="2">
        <v>39</v>
      </c>
      <c r="B41" s="79" t="s">
        <v>161</v>
      </c>
      <c r="C41" s="4">
        <v>186.27</v>
      </c>
      <c r="D41" s="4">
        <v>1035</v>
      </c>
      <c r="E41" s="6" t="s">
        <v>62</v>
      </c>
      <c r="F41" s="4">
        <f>C41*D41</f>
        <v>192789.45</v>
      </c>
      <c r="G41" s="23"/>
      <c r="H41" s="24"/>
    </row>
    <row r="42" spans="1:8" ht="84">
      <c r="A42" s="2">
        <v>40</v>
      </c>
      <c r="B42" s="79" t="s">
        <v>85</v>
      </c>
      <c r="C42" s="4">
        <v>11.2</v>
      </c>
      <c r="D42" s="4">
        <v>642</v>
      </c>
      <c r="E42" s="6" t="s">
        <v>47</v>
      </c>
      <c r="F42" s="4">
        <v>7190.4</v>
      </c>
      <c r="G42" s="23"/>
      <c r="H42" s="24"/>
    </row>
    <row r="43" spans="1:8" ht="156">
      <c r="A43" s="2">
        <v>41</v>
      </c>
      <c r="B43" s="79" t="s">
        <v>140</v>
      </c>
      <c r="C43" s="7">
        <v>8.4</v>
      </c>
      <c r="D43" s="7">
        <v>183</v>
      </c>
      <c r="E43" s="21" t="s">
        <v>67</v>
      </c>
      <c r="F43" s="7">
        <v>1537.2</v>
      </c>
      <c r="G43" s="23"/>
      <c r="H43" s="24"/>
    </row>
    <row r="44" spans="1:8">
      <c r="A44" s="2">
        <v>42</v>
      </c>
      <c r="B44" s="79" t="s">
        <v>96</v>
      </c>
      <c r="C44" s="4">
        <v>7.2</v>
      </c>
      <c r="D44" s="4">
        <v>658</v>
      </c>
      <c r="E44" s="6" t="s">
        <v>67</v>
      </c>
      <c r="F44" s="4">
        <v>4737.6000000000004</v>
      </c>
      <c r="G44" s="23"/>
      <c r="H44" s="24"/>
    </row>
    <row r="45" spans="1:8">
      <c r="A45" s="2">
        <v>43</v>
      </c>
      <c r="B45" s="79" t="s">
        <v>91</v>
      </c>
      <c r="C45" s="7">
        <v>6.48</v>
      </c>
      <c r="D45" s="7">
        <v>263</v>
      </c>
      <c r="E45" s="21" t="s">
        <v>67</v>
      </c>
      <c r="F45" s="7">
        <v>1704.24</v>
      </c>
      <c r="G45" s="23"/>
      <c r="H45" s="24"/>
    </row>
    <row r="46" spans="1:8" ht="48">
      <c r="A46" s="2">
        <v>44</v>
      </c>
      <c r="B46" s="79" t="s">
        <v>141</v>
      </c>
      <c r="C46" s="4">
        <v>1.08</v>
      </c>
      <c r="D46" s="4">
        <v>585</v>
      </c>
      <c r="E46" s="6" t="s">
        <v>3</v>
      </c>
      <c r="F46" s="4">
        <v>631.79999999999995</v>
      </c>
      <c r="G46" s="23"/>
      <c r="H46" s="24"/>
    </row>
    <row r="47" spans="1:8" ht="48">
      <c r="A47" s="2">
        <v>45</v>
      </c>
      <c r="B47" s="13" t="s">
        <v>142</v>
      </c>
      <c r="C47" s="7">
        <v>450</v>
      </c>
      <c r="D47" s="7">
        <v>12</v>
      </c>
      <c r="E47" s="21" t="s">
        <v>9</v>
      </c>
      <c r="F47" s="7">
        <v>5400</v>
      </c>
      <c r="G47" s="23"/>
      <c r="H47" s="24"/>
    </row>
    <row r="48" spans="1:8" ht="96">
      <c r="A48" s="2">
        <v>46</v>
      </c>
      <c r="B48" s="82" t="s">
        <v>92</v>
      </c>
      <c r="C48" s="36">
        <v>4</v>
      </c>
      <c r="D48" s="36">
        <v>162</v>
      </c>
      <c r="E48" s="37" t="s">
        <v>9</v>
      </c>
      <c r="F48" s="7">
        <v>648</v>
      </c>
      <c r="G48" s="23"/>
      <c r="H48" s="24"/>
    </row>
    <row r="49" spans="1:8" ht="36">
      <c r="A49" s="2">
        <v>47</v>
      </c>
      <c r="B49" s="82" t="s">
        <v>97</v>
      </c>
      <c r="C49" s="15">
        <v>3</v>
      </c>
      <c r="D49" s="15">
        <v>187</v>
      </c>
      <c r="E49" s="38" t="s">
        <v>9</v>
      </c>
      <c r="F49" s="4">
        <v>561</v>
      </c>
      <c r="G49" s="23"/>
      <c r="H49" s="24"/>
    </row>
    <row r="50" spans="1:8" ht="36">
      <c r="A50" s="2">
        <v>48</v>
      </c>
      <c r="B50" s="82" t="s">
        <v>98</v>
      </c>
      <c r="C50" s="36">
        <v>3</v>
      </c>
      <c r="D50" s="36">
        <v>127</v>
      </c>
      <c r="E50" s="37" t="s">
        <v>9</v>
      </c>
      <c r="F50" s="7">
        <v>381</v>
      </c>
      <c r="G50" s="23"/>
      <c r="H50" s="24"/>
    </row>
    <row r="51" spans="1:8">
      <c r="A51" s="2"/>
      <c r="B51" s="87" t="s">
        <v>7</v>
      </c>
      <c r="C51" s="15"/>
      <c r="D51" s="15"/>
      <c r="E51" s="38"/>
      <c r="F51" s="4"/>
      <c r="G51" s="23"/>
      <c r="H51" s="24"/>
    </row>
    <row r="52" spans="1:8" ht="60">
      <c r="A52" s="2">
        <v>49</v>
      </c>
      <c r="B52" s="88" t="s">
        <v>99</v>
      </c>
      <c r="C52" s="7">
        <v>7</v>
      </c>
      <c r="D52" s="36">
        <v>3104</v>
      </c>
      <c r="E52" s="37" t="s">
        <v>9</v>
      </c>
      <c r="F52" s="7">
        <v>21728</v>
      </c>
      <c r="G52" s="24"/>
      <c r="H52" s="23"/>
    </row>
    <row r="53" spans="1:8" ht="72">
      <c r="A53" s="2">
        <v>50</v>
      </c>
      <c r="B53" s="89" t="s">
        <v>114</v>
      </c>
      <c r="C53" s="4">
        <v>7</v>
      </c>
      <c r="D53" s="15">
        <v>485</v>
      </c>
      <c r="E53" s="38" t="s">
        <v>9</v>
      </c>
      <c r="F53" s="4">
        <f>C53*D53</f>
        <v>3395</v>
      </c>
      <c r="G53" s="24"/>
      <c r="H53" s="23"/>
    </row>
    <row r="54" spans="1:8" ht="72">
      <c r="A54" s="2">
        <v>51</v>
      </c>
      <c r="B54" s="89" t="s">
        <v>115</v>
      </c>
      <c r="C54" s="7">
        <v>6</v>
      </c>
      <c r="D54" s="36">
        <v>945</v>
      </c>
      <c r="E54" s="37" t="s">
        <v>9</v>
      </c>
      <c r="F54" s="7">
        <v>3780</v>
      </c>
      <c r="G54" s="24"/>
      <c r="H54" s="23"/>
    </row>
    <row r="55" spans="1:8" ht="61.5" customHeight="1">
      <c r="A55" s="2">
        <v>52</v>
      </c>
      <c r="B55" s="89" t="s">
        <v>51</v>
      </c>
      <c r="C55" s="7">
        <v>3.6</v>
      </c>
      <c r="D55" s="36">
        <v>1426</v>
      </c>
      <c r="E55" s="37" t="s">
        <v>47</v>
      </c>
      <c r="F55" s="7">
        <v>5133.6000000000004</v>
      </c>
      <c r="G55" s="24"/>
      <c r="H55" s="23"/>
    </row>
    <row r="56" spans="1:8" ht="49.5" customHeight="1">
      <c r="A56" s="2">
        <v>53</v>
      </c>
      <c r="B56" s="89" t="s">
        <v>52</v>
      </c>
      <c r="C56" s="7">
        <v>4</v>
      </c>
      <c r="D56" s="36">
        <v>881</v>
      </c>
      <c r="E56" s="37" t="s">
        <v>53</v>
      </c>
      <c r="F56" s="7">
        <v>3524</v>
      </c>
      <c r="G56" s="24"/>
      <c r="H56" s="23"/>
    </row>
    <row r="57" spans="1:8" ht="60">
      <c r="A57" s="2">
        <v>54</v>
      </c>
      <c r="B57" s="89" t="s">
        <v>116</v>
      </c>
      <c r="C57" s="7">
        <v>7</v>
      </c>
      <c r="D57" s="36">
        <v>1015</v>
      </c>
      <c r="E57" s="37" t="s">
        <v>53</v>
      </c>
      <c r="F57" s="7">
        <v>7105</v>
      </c>
      <c r="G57" s="24" t="s">
        <v>60</v>
      </c>
      <c r="H57" s="23"/>
    </row>
    <row r="58" spans="1:8" ht="60">
      <c r="A58" s="2">
        <v>55</v>
      </c>
      <c r="B58" s="89" t="s">
        <v>117</v>
      </c>
      <c r="C58" s="7">
        <v>10</v>
      </c>
      <c r="D58" s="7">
        <v>155</v>
      </c>
      <c r="E58" s="21" t="s">
        <v>9</v>
      </c>
      <c r="F58" s="7">
        <v>1240</v>
      </c>
      <c r="G58" s="24"/>
      <c r="H58" s="23"/>
    </row>
    <row r="59" spans="1:8" ht="48">
      <c r="A59" s="2">
        <v>56</v>
      </c>
      <c r="B59" s="89" t="s">
        <v>118</v>
      </c>
      <c r="C59" s="4">
        <v>10</v>
      </c>
      <c r="D59" s="15">
        <v>414</v>
      </c>
      <c r="E59" s="38" t="s">
        <v>9</v>
      </c>
      <c r="F59" s="4">
        <v>3312</v>
      </c>
      <c r="G59" s="24"/>
      <c r="H59" s="23"/>
    </row>
    <row r="60" spans="1:8" ht="96">
      <c r="A60" s="2">
        <v>57</v>
      </c>
      <c r="B60" s="88" t="s">
        <v>100</v>
      </c>
      <c r="C60" s="7">
        <v>6</v>
      </c>
      <c r="D60" s="7">
        <v>2208</v>
      </c>
      <c r="E60" s="21" t="s">
        <v>9</v>
      </c>
      <c r="F60" s="7">
        <v>13248</v>
      </c>
      <c r="G60" s="24"/>
      <c r="H60" s="23"/>
    </row>
    <row r="61" spans="1:8" ht="36">
      <c r="A61" s="2">
        <v>58</v>
      </c>
      <c r="B61" s="89" t="s">
        <v>8</v>
      </c>
      <c r="C61" s="4">
        <v>6</v>
      </c>
      <c r="D61" s="4">
        <v>1497</v>
      </c>
      <c r="E61" s="28" t="s">
        <v>9</v>
      </c>
      <c r="F61" s="4">
        <v>8982</v>
      </c>
      <c r="G61" s="24"/>
      <c r="H61" s="23"/>
    </row>
    <row r="62" spans="1:8" ht="60">
      <c r="A62" s="2">
        <v>59</v>
      </c>
      <c r="B62" s="88" t="s">
        <v>143</v>
      </c>
      <c r="C62" s="7">
        <v>10</v>
      </c>
      <c r="D62" s="7">
        <v>107</v>
      </c>
      <c r="E62" s="37" t="s">
        <v>9</v>
      </c>
      <c r="F62" s="7">
        <v>1070</v>
      </c>
      <c r="G62" s="24"/>
      <c r="H62" s="23"/>
    </row>
    <row r="63" spans="1:8" ht="60">
      <c r="A63" s="2">
        <v>60</v>
      </c>
      <c r="B63" s="88" t="s">
        <v>144</v>
      </c>
      <c r="C63" s="4">
        <v>8</v>
      </c>
      <c r="D63" s="15">
        <v>91</v>
      </c>
      <c r="E63" s="38" t="s">
        <v>9</v>
      </c>
      <c r="F63" s="4">
        <v>728</v>
      </c>
      <c r="G63" s="24"/>
      <c r="H63" s="23"/>
    </row>
    <row r="64" spans="1:8" ht="48">
      <c r="A64" s="2">
        <v>61</v>
      </c>
      <c r="B64" s="89" t="s">
        <v>119</v>
      </c>
      <c r="C64" s="36">
        <v>8</v>
      </c>
      <c r="D64" s="7">
        <v>1251</v>
      </c>
      <c r="E64" s="37" t="s">
        <v>9</v>
      </c>
      <c r="F64" s="7">
        <v>10008</v>
      </c>
      <c r="G64" s="24"/>
      <c r="H64" s="23"/>
    </row>
    <row r="65" spans="1:8" ht="48">
      <c r="A65" s="2">
        <v>62</v>
      </c>
      <c r="B65" s="89" t="s">
        <v>120</v>
      </c>
      <c r="C65" s="15">
        <v>15</v>
      </c>
      <c r="D65" s="4">
        <v>539</v>
      </c>
      <c r="E65" s="38" t="s">
        <v>9</v>
      </c>
      <c r="F65" s="4">
        <v>8085</v>
      </c>
      <c r="G65" s="24"/>
      <c r="H65" s="23"/>
    </row>
    <row r="66" spans="1:8" ht="60">
      <c r="A66" s="2">
        <v>63</v>
      </c>
      <c r="B66" s="89" t="s">
        <v>121</v>
      </c>
      <c r="C66" s="4">
        <v>15</v>
      </c>
      <c r="D66" s="4">
        <v>493</v>
      </c>
      <c r="E66" s="38" t="s">
        <v>9</v>
      </c>
      <c r="F66" s="4">
        <v>7395</v>
      </c>
      <c r="G66" s="24"/>
      <c r="H66" s="23"/>
    </row>
    <row r="67" spans="1:8" ht="48">
      <c r="A67" s="2">
        <v>64</v>
      </c>
      <c r="B67" s="88" t="s">
        <v>101</v>
      </c>
      <c r="C67" s="4">
        <v>8</v>
      </c>
      <c r="D67" s="4">
        <v>815</v>
      </c>
      <c r="E67" s="28" t="s">
        <v>9</v>
      </c>
      <c r="F67" s="4">
        <v>6520</v>
      </c>
      <c r="G67" s="24"/>
      <c r="H67" s="23"/>
    </row>
    <row r="68" spans="1:8" ht="72" customHeight="1">
      <c r="A68" s="2">
        <v>65</v>
      </c>
      <c r="B68" s="89" t="s">
        <v>122</v>
      </c>
      <c r="C68" s="4">
        <v>8</v>
      </c>
      <c r="D68" s="4">
        <v>555</v>
      </c>
      <c r="E68" s="28" t="s">
        <v>9</v>
      </c>
      <c r="F68" s="4">
        <v>4440</v>
      </c>
      <c r="G68" s="24"/>
      <c r="H68" s="23"/>
    </row>
    <row r="69" spans="1:8" ht="243" customHeight="1">
      <c r="A69" s="2">
        <v>66</v>
      </c>
      <c r="B69" s="89" t="s">
        <v>123</v>
      </c>
      <c r="C69" s="36">
        <v>45</v>
      </c>
      <c r="D69" s="36">
        <v>177</v>
      </c>
      <c r="E69" s="37" t="s">
        <v>65</v>
      </c>
      <c r="F69" s="7">
        <v>7965</v>
      </c>
      <c r="G69" s="24"/>
      <c r="H69" s="23"/>
    </row>
    <row r="70" spans="1:8" ht="24">
      <c r="A70" s="2">
        <v>67</v>
      </c>
      <c r="B70" s="89" t="s">
        <v>124</v>
      </c>
      <c r="C70" s="15">
        <v>20</v>
      </c>
      <c r="D70" s="15">
        <v>101</v>
      </c>
      <c r="E70" s="38" t="s">
        <v>65</v>
      </c>
      <c r="F70" s="4">
        <v>2020</v>
      </c>
      <c r="G70" s="24"/>
      <c r="H70" s="23"/>
    </row>
    <row r="71" spans="1:8" ht="24">
      <c r="A71" s="2">
        <v>68</v>
      </c>
      <c r="B71" s="89" t="s">
        <v>125</v>
      </c>
      <c r="C71" s="15">
        <v>20</v>
      </c>
      <c r="D71" s="15">
        <v>137</v>
      </c>
      <c r="E71" s="16" t="s">
        <v>65</v>
      </c>
      <c r="F71" s="4">
        <v>2740</v>
      </c>
      <c r="G71" s="24"/>
      <c r="H71" s="23"/>
    </row>
    <row r="72" spans="1:8" ht="48">
      <c r="A72" s="2">
        <v>69</v>
      </c>
      <c r="B72" s="89" t="s">
        <v>133</v>
      </c>
      <c r="C72" s="39">
        <v>4</v>
      </c>
      <c r="D72" s="4">
        <v>778</v>
      </c>
      <c r="E72" s="6" t="s">
        <v>9</v>
      </c>
      <c r="F72" s="4">
        <v>3112</v>
      </c>
      <c r="G72" s="24"/>
      <c r="H72" s="23"/>
    </row>
    <row r="73" spans="1:8" ht="48">
      <c r="A73" s="2">
        <v>70</v>
      </c>
      <c r="B73" s="89" t="s">
        <v>126</v>
      </c>
      <c r="C73" s="4">
        <v>2</v>
      </c>
      <c r="D73" s="15">
        <v>5128</v>
      </c>
      <c r="E73" s="16" t="s">
        <v>9</v>
      </c>
      <c r="F73" s="4">
        <v>10256</v>
      </c>
      <c r="G73" s="24"/>
      <c r="H73" s="23"/>
    </row>
    <row r="74" spans="1:8" ht="48">
      <c r="A74" s="2">
        <v>71</v>
      </c>
      <c r="B74" s="89" t="s">
        <v>127</v>
      </c>
      <c r="C74" s="4">
        <v>2</v>
      </c>
      <c r="D74" s="15">
        <v>96</v>
      </c>
      <c r="E74" s="16" t="s">
        <v>9</v>
      </c>
      <c r="F74" s="4">
        <v>192</v>
      </c>
      <c r="G74" s="24"/>
      <c r="H74" s="23"/>
    </row>
    <row r="75" spans="1:8" ht="36">
      <c r="A75" s="2">
        <v>72</v>
      </c>
      <c r="B75" s="89" t="s">
        <v>128</v>
      </c>
      <c r="C75" s="4">
        <v>4</v>
      </c>
      <c r="D75" s="4">
        <v>19</v>
      </c>
      <c r="E75" s="6" t="s">
        <v>9</v>
      </c>
      <c r="F75" s="4">
        <v>76</v>
      </c>
      <c r="G75" s="24"/>
      <c r="H75" s="23"/>
    </row>
    <row r="76" spans="1:8" ht="48">
      <c r="A76" s="2">
        <v>73</v>
      </c>
      <c r="B76" s="89" t="s">
        <v>129</v>
      </c>
      <c r="C76" s="4">
        <v>50</v>
      </c>
      <c r="D76" s="15">
        <v>292</v>
      </c>
      <c r="E76" s="16" t="s">
        <v>65</v>
      </c>
      <c r="F76" s="4">
        <v>14600</v>
      </c>
      <c r="G76" s="24"/>
      <c r="H76" s="23"/>
    </row>
    <row r="77" spans="1:8" ht="24">
      <c r="A77" s="2">
        <v>74</v>
      </c>
      <c r="B77" s="89" t="s">
        <v>134</v>
      </c>
      <c r="C77" s="4">
        <v>16</v>
      </c>
      <c r="D77" s="4">
        <v>85</v>
      </c>
      <c r="E77" s="6" t="s">
        <v>9</v>
      </c>
      <c r="F77" s="4">
        <v>1360</v>
      </c>
      <c r="G77" s="24"/>
      <c r="H77" s="23"/>
    </row>
    <row r="78" spans="1:8">
      <c r="A78" s="2">
        <v>75</v>
      </c>
      <c r="B78" s="88" t="s">
        <v>102</v>
      </c>
      <c r="C78" s="4">
        <v>20</v>
      </c>
      <c r="D78" s="4">
        <v>85</v>
      </c>
      <c r="E78" s="6" t="s">
        <v>9</v>
      </c>
      <c r="F78" s="4">
        <v>1700</v>
      </c>
      <c r="G78" s="24"/>
      <c r="H78" s="23"/>
    </row>
    <row r="79" spans="1:8">
      <c r="A79" s="2">
        <v>76</v>
      </c>
      <c r="B79" s="88" t="s">
        <v>103</v>
      </c>
      <c r="C79" s="4">
        <v>10</v>
      </c>
      <c r="D79" s="4">
        <v>195</v>
      </c>
      <c r="E79" s="6" t="s">
        <v>9</v>
      </c>
      <c r="F79" s="4">
        <v>1950</v>
      </c>
      <c r="G79" s="24"/>
      <c r="H79" s="23"/>
    </row>
    <row r="80" spans="1:8">
      <c r="A80" s="2">
        <v>77</v>
      </c>
      <c r="B80" s="88" t="s">
        <v>104</v>
      </c>
      <c r="C80" s="4">
        <v>10</v>
      </c>
      <c r="D80" s="4">
        <v>89</v>
      </c>
      <c r="E80" s="6" t="s">
        <v>9</v>
      </c>
      <c r="F80" s="4">
        <v>890</v>
      </c>
      <c r="G80" s="24"/>
      <c r="H80" s="23"/>
    </row>
    <row r="81" spans="1:8">
      <c r="A81" s="2">
        <v>78</v>
      </c>
      <c r="B81" s="88" t="s">
        <v>105</v>
      </c>
      <c r="C81" s="4">
        <v>7</v>
      </c>
      <c r="D81" s="4">
        <v>147</v>
      </c>
      <c r="E81" s="6" t="s">
        <v>9</v>
      </c>
      <c r="F81" s="4">
        <v>1029</v>
      </c>
      <c r="G81" s="24"/>
      <c r="H81" s="23"/>
    </row>
    <row r="82" spans="1:8">
      <c r="A82" s="2">
        <v>79</v>
      </c>
      <c r="B82" s="88" t="s">
        <v>106</v>
      </c>
      <c r="C82" s="4">
        <v>30</v>
      </c>
      <c r="D82" s="4">
        <v>21</v>
      </c>
      <c r="E82" s="6" t="s">
        <v>9</v>
      </c>
      <c r="F82" s="4">
        <v>630</v>
      </c>
      <c r="G82" s="24"/>
      <c r="H82" s="23"/>
    </row>
    <row r="83" spans="1:8" ht="24">
      <c r="A83" s="2">
        <v>80</v>
      </c>
      <c r="B83" s="88" t="s">
        <v>107</v>
      </c>
      <c r="C83" s="4">
        <v>10</v>
      </c>
      <c r="D83" s="4">
        <v>142</v>
      </c>
      <c r="E83" s="6" t="s">
        <v>9</v>
      </c>
      <c r="F83" s="4">
        <v>1420</v>
      </c>
      <c r="G83" s="24"/>
      <c r="H83" s="23"/>
    </row>
    <row r="84" spans="1:8">
      <c r="A84" s="2">
        <v>81</v>
      </c>
      <c r="B84" s="88" t="s">
        <v>108</v>
      </c>
      <c r="C84" s="4">
        <v>14</v>
      </c>
      <c r="D84" s="4">
        <v>144</v>
      </c>
      <c r="E84" s="6" t="s">
        <v>9</v>
      </c>
      <c r="F84" s="4">
        <v>2016</v>
      </c>
      <c r="G84" s="24"/>
      <c r="H84" s="23"/>
    </row>
    <row r="85" spans="1:8">
      <c r="A85" s="2">
        <v>82</v>
      </c>
      <c r="B85" s="88" t="s">
        <v>109</v>
      </c>
      <c r="C85" s="4">
        <v>30</v>
      </c>
      <c r="D85" s="4">
        <v>17</v>
      </c>
      <c r="E85" s="6" t="s">
        <v>9</v>
      </c>
      <c r="F85" s="4">
        <v>510</v>
      </c>
      <c r="G85" s="24"/>
      <c r="H85" s="23"/>
    </row>
    <row r="86" spans="1:8">
      <c r="A86" s="2">
        <v>83</v>
      </c>
      <c r="B86" s="88" t="s">
        <v>110</v>
      </c>
      <c r="C86" s="4">
        <v>1</v>
      </c>
      <c r="D86" s="4">
        <v>187</v>
      </c>
      <c r="E86" s="40" t="s">
        <v>68</v>
      </c>
      <c r="F86" s="4">
        <v>187</v>
      </c>
      <c r="G86" s="24"/>
      <c r="H86" s="23"/>
    </row>
    <row r="87" spans="1:8">
      <c r="A87" s="2">
        <v>84</v>
      </c>
      <c r="B87" s="88" t="s">
        <v>111</v>
      </c>
      <c r="C87" s="4">
        <v>1</v>
      </c>
      <c r="D87" s="4">
        <v>103</v>
      </c>
      <c r="E87" s="40" t="s">
        <v>69</v>
      </c>
      <c r="F87" s="4">
        <v>103</v>
      </c>
      <c r="G87" s="24"/>
      <c r="H87" s="23"/>
    </row>
    <row r="88" spans="1:8" ht="72">
      <c r="A88" s="2">
        <v>85</v>
      </c>
      <c r="B88" s="89" t="s">
        <v>130</v>
      </c>
      <c r="C88" s="4">
        <v>50</v>
      </c>
      <c r="D88" s="4">
        <v>84</v>
      </c>
      <c r="E88" s="6" t="s">
        <v>65</v>
      </c>
      <c r="F88" s="4">
        <v>4200</v>
      </c>
      <c r="G88" s="24"/>
      <c r="H88" s="23"/>
    </row>
    <row r="89" spans="1:8" ht="120">
      <c r="A89" s="2">
        <v>86</v>
      </c>
      <c r="B89" s="89" t="s">
        <v>131</v>
      </c>
      <c r="C89" s="4">
        <v>30</v>
      </c>
      <c r="D89" s="4">
        <v>188</v>
      </c>
      <c r="E89" s="28" t="s">
        <v>65</v>
      </c>
      <c r="F89" s="4">
        <v>5640</v>
      </c>
      <c r="G89" s="24"/>
      <c r="H89" s="23"/>
    </row>
    <row r="90" spans="1:8">
      <c r="A90" s="2">
        <v>87</v>
      </c>
      <c r="B90" s="88" t="s">
        <v>112</v>
      </c>
      <c r="C90" s="4">
        <v>6</v>
      </c>
      <c r="D90" s="4">
        <v>84</v>
      </c>
      <c r="E90" s="28" t="s">
        <v>65</v>
      </c>
      <c r="F90" s="4">
        <v>504</v>
      </c>
      <c r="G90" s="24"/>
      <c r="H90" s="23"/>
    </row>
    <row r="91" spans="1:8">
      <c r="A91" s="2">
        <v>88</v>
      </c>
      <c r="B91" s="88" t="s">
        <v>113</v>
      </c>
      <c r="C91" s="4">
        <v>2</v>
      </c>
      <c r="D91" s="4">
        <v>78</v>
      </c>
      <c r="E91" s="28" t="s">
        <v>65</v>
      </c>
      <c r="F91" s="4">
        <v>156</v>
      </c>
      <c r="G91" s="24"/>
      <c r="H91" s="23"/>
    </row>
    <row r="92" spans="1:8" ht="264">
      <c r="A92" s="2">
        <v>89</v>
      </c>
      <c r="B92" s="89" t="s">
        <v>132</v>
      </c>
      <c r="C92" s="4">
        <v>7</v>
      </c>
      <c r="D92" s="15">
        <v>7248</v>
      </c>
      <c r="E92" s="38" t="s">
        <v>9</v>
      </c>
      <c r="F92" s="4">
        <v>50736</v>
      </c>
      <c r="G92" s="24"/>
      <c r="H92" s="23"/>
    </row>
    <row r="93" spans="1:8" ht="348.75" customHeight="1">
      <c r="A93" s="2">
        <v>90</v>
      </c>
      <c r="B93" s="89" t="s">
        <v>135</v>
      </c>
      <c r="C93" s="4">
        <v>1</v>
      </c>
      <c r="D93" s="17">
        <v>48162</v>
      </c>
      <c r="E93" s="16" t="s">
        <v>9</v>
      </c>
      <c r="F93" s="4">
        <v>48162</v>
      </c>
      <c r="G93" s="24"/>
      <c r="H93" s="23"/>
    </row>
    <row r="94" spans="1:8" ht="312" customHeight="1">
      <c r="A94" s="2">
        <v>91</v>
      </c>
      <c r="B94" s="89" t="s">
        <v>136</v>
      </c>
      <c r="C94" s="4">
        <v>1</v>
      </c>
      <c r="D94" s="17">
        <v>16621</v>
      </c>
      <c r="E94" s="16" t="s">
        <v>9</v>
      </c>
      <c r="F94" s="4">
        <v>16621</v>
      </c>
      <c r="G94" s="24"/>
      <c r="H94" s="23"/>
    </row>
    <row r="95" spans="1:8" ht="50.25" customHeight="1">
      <c r="A95" s="2">
        <v>92</v>
      </c>
      <c r="B95" s="88" t="s">
        <v>145</v>
      </c>
      <c r="C95" s="15">
        <v>16</v>
      </c>
      <c r="D95" s="15">
        <v>430</v>
      </c>
      <c r="E95" s="16" t="s">
        <v>9</v>
      </c>
      <c r="F95" s="4">
        <v>6880</v>
      </c>
      <c r="G95" s="24"/>
      <c r="H95" s="23"/>
    </row>
    <row r="96" spans="1:8" ht="60" customHeight="1">
      <c r="A96" s="2">
        <v>93</v>
      </c>
      <c r="B96" s="89" t="s">
        <v>137</v>
      </c>
      <c r="C96" s="4">
        <v>6</v>
      </c>
      <c r="D96" s="4">
        <v>484</v>
      </c>
      <c r="E96" s="28" t="s">
        <v>9</v>
      </c>
      <c r="F96" s="4">
        <v>2904</v>
      </c>
      <c r="G96" s="24"/>
      <c r="H96" s="23"/>
    </row>
    <row r="97" spans="1:8" ht="36">
      <c r="A97" s="2">
        <v>94</v>
      </c>
      <c r="B97" s="89" t="s">
        <v>138</v>
      </c>
      <c r="C97" s="4">
        <v>10</v>
      </c>
      <c r="D97" s="4">
        <v>58</v>
      </c>
      <c r="E97" s="28" t="s">
        <v>9</v>
      </c>
      <c r="F97" s="4">
        <v>580</v>
      </c>
      <c r="G97" s="24"/>
      <c r="H97" s="23"/>
    </row>
    <row r="98" spans="1:8" ht="60">
      <c r="A98" s="2">
        <v>95</v>
      </c>
      <c r="B98" s="89" t="s">
        <v>139</v>
      </c>
      <c r="C98" s="4">
        <v>5</v>
      </c>
      <c r="D98" s="4">
        <v>341</v>
      </c>
      <c r="E98" s="73" t="s">
        <v>9</v>
      </c>
      <c r="F98" s="30">
        <v>1705</v>
      </c>
      <c r="G98" s="24"/>
      <c r="H98" s="23"/>
    </row>
    <row r="99" spans="1:8">
      <c r="A99" s="2"/>
      <c r="B99" s="1"/>
      <c r="C99" s="4"/>
      <c r="D99" s="70"/>
      <c r="E99" s="74"/>
      <c r="F99" s="67">
        <f>SUM(F3:F98)</f>
        <v>1539656.5765900002</v>
      </c>
      <c r="G99" s="24"/>
      <c r="H99" s="23"/>
    </row>
    <row r="100" spans="1:8">
      <c r="A100" s="2"/>
      <c r="B100" s="101" t="s">
        <v>10</v>
      </c>
      <c r="C100" s="102"/>
      <c r="D100" s="71">
        <v>0.09</v>
      </c>
      <c r="E100" s="75"/>
      <c r="F100" s="75">
        <f>F99*9%</f>
        <v>138569.09189310001</v>
      </c>
    </row>
    <row r="101" spans="1:8">
      <c r="A101" s="18"/>
      <c r="B101" s="101" t="s">
        <v>11</v>
      </c>
      <c r="C101" s="102"/>
      <c r="D101" s="71">
        <v>0.09</v>
      </c>
      <c r="E101" s="75"/>
      <c r="F101" s="75">
        <f>F99*9%</f>
        <v>138569.09189310001</v>
      </c>
    </row>
    <row r="102" spans="1:8">
      <c r="A102" s="18"/>
      <c r="B102" s="98" t="s">
        <v>12</v>
      </c>
      <c r="C102" s="99"/>
      <c r="D102" s="99"/>
      <c r="E102" s="76"/>
      <c r="F102" s="76">
        <f>F99+F100+F101</f>
        <v>1816794.7603762001</v>
      </c>
    </row>
    <row r="103" spans="1:8">
      <c r="A103" s="18"/>
      <c r="B103" s="94" t="s">
        <v>56</v>
      </c>
      <c r="C103" s="95"/>
      <c r="D103" s="72">
        <v>0.01</v>
      </c>
      <c r="E103" s="77"/>
      <c r="F103" s="77">
        <f>F102*1%</f>
        <v>18167.947603762001</v>
      </c>
    </row>
    <row r="104" spans="1:8">
      <c r="A104" s="18"/>
      <c r="B104" s="96" t="s">
        <v>57</v>
      </c>
      <c r="C104" s="97"/>
      <c r="D104" s="97"/>
      <c r="E104" s="78"/>
      <c r="F104" s="78">
        <f>F102+F103</f>
        <v>1834962.707979962</v>
      </c>
    </row>
    <row r="105" spans="1:8">
      <c r="A105" s="18"/>
      <c r="B105" s="98" t="s">
        <v>13</v>
      </c>
      <c r="C105" s="99"/>
      <c r="D105" s="99"/>
      <c r="E105" s="77"/>
      <c r="F105" s="77">
        <f>F104*3%</f>
        <v>55048.881239398856</v>
      </c>
    </row>
    <row r="106" spans="1:8">
      <c r="A106" s="19"/>
      <c r="B106" s="103" t="s">
        <v>14</v>
      </c>
      <c r="C106" s="104"/>
      <c r="D106" s="104"/>
      <c r="E106" s="78"/>
      <c r="F106" s="78">
        <f>F104+F105</f>
        <v>1890011.5892193608</v>
      </c>
    </row>
    <row r="107" spans="1:8" ht="15.75">
      <c r="A107" s="68"/>
      <c r="B107" s="92" t="s">
        <v>59</v>
      </c>
      <c r="C107" s="92"/>
      <c r="D107" s="93"/>
      <c r="E107" s="69"/>
      <c r="F107" s="69">
        <v>1890012</v>
      </c>
    </row>
  </sheetData>
  <mergeCells count="9">
    <mergeCell ref="B107:D107"/>
    <mergeCell ref="B103:C103"/>
    <mergeCell ref="B104:D104"/>
    <mergeCell ref="B105:D105"/>
    <mergeCell ref="A1:F1"/>
    <mergeCell ref="B100:C100"/>
    <mergeCell ref="B101:C101"/>
    <mergeCell ref="B102:D102"/>
    <mergeCell ref="B106:D106"/>
  </mergeCells>
  <pageMargins left="0.70866141732283472" right="0.70866141732283472" top="0" bottom="0"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tabSelected="1" workbookViewId="0">
      <selection activeCell="B34" sqref="B34"/>
    </sheetView>
  </sheetViews>
  <sheetFormatPr defaultRowHeight="15"/>
  <cols>
    <col min="1" max="1" width="6.140625" customWidth="1"/>
    <col min="2" max="2" width="40.28515625" customWidth="1"/>
  </cols>
  <sheetData>
    <row r="1" spans="1:6" ht="69" customHeight="1">
      <c r="A1" s="105" t="s">
        <v>84</v>
      </c>
      <c r="B1" s="105"/>
      <c r="C1" s="105"/>
      <c r="D1" s="105"/>
      <c r="E1" s="105"/>
      <c r="F1" s="105"/>
    </row>
    <row r="2" spans="1:6" ht="31.5" customHeight="1">
      <c r="A2" s="43" t="s">
        <v>0</v>
      </c>
      <c r="B2" s="44" t="s">
        <v>76</v>
      </c>
      <c r="C2" s="44" t="s">
        <v>77</v>
      </c>
      <c r="D2" s="44" t="s">
        <v>78</v>
      </c>
      <c r="E2" s="44" t="s">
        <v>79</v>
      </c>
      <c r="F2" s="44" t="s">
        <v>80</v>
      </c>
    </row>
    <row r="3" spans="1:6" ht="30.75" customHeight="1">
      <c r="A3" s="45">
        <v>1</v>
      </c>
      <c r="B3" s="46" t="s">
        <v>15</v>
      </c>
      <c r="C3" s="45">
        <v>5</v>
      </c>
      <c r="D3" s="45">
        <v>350</v>
      </c>
      <c r="E3" s="47" t="s">
        <v>6</v>
      </c>
      <c r="F3" s="48">
        <v>1750</v>
      </c>
    </row>
    <row r="4" spans="1:6" ht="18.75" customHeight="1">
      <c r="A4" s="45">
        <v>2</v>
      </c>
      <c r="B4" s="46" t="s">
        <v>71</v>
      </c>
      <c r="C4" s="49">
        <v>5</v>
      </c>
      <c r="D4" s="49">
        <v>3776</v>
      </c>
      <c r="E4" s="50" t="s">
        <v>53</v>
      </c>
      <c r="F4" s="48">
        <v>18880</v>
      </c>
    </row>
    <row r="5" spans="1:6" ht="28.5" customHeight="1">
      <c r="A5" s="45">
        <v>3</v>
      </c>
      <c r="B5" s="51" t="s">
        <v>55</v>
      </c>
      <c r="C5" s="49">
        <v>5</v>
      </c>
      <c r="D5" s="49">
        <v>1000</v>
      </c>
      <c r="E5" s="47" t="s">
        <v>9</v>
      </c>
      <c r="F5" s="48">
        <v>5000</v>
      </c>
    </row>
    <row r="6" spans="1:6" ht="96" customHeight="1">
      <c r="A6" s="45">
        <v>4</v>
      </c>
      <c r="B6" s="46" t="s">
        <v>73</v>
      </c>
      <c r="C6" s="49">
        <v>1</v>
      </c>
      <c r="D6" s="49">
        <v>5000</v>
      </c>
      <c r="E6" s="47" t="s">
        <v>53</v>
      </c>
      <c r="F6" s="48">
        <v>5000</v>
      </c>
    </row>
    <row r="7" spans="1:6" ht="21" customHeight="1">
      <c r="A7" s="45">
        <v>5</v>
      </c>
      <c r="B7" s="46" t="s">
        <v>70</v>
      </c>
      <c r="C7" s="45">
        <v>1</v>
      </c>
      <c r="D7" s="45">
        <v>2071</v>
      </c>
      <c r="E7" s="47" t="s">
        <v>53</v>
      </c>
      <c r="F7" s="48">
        <v>2071</v>
      </c>
    </row>
    <row r="8" spans="1:6" ht="19.5" customHeight="1">
      <c r="A8" s="45">
        <v>6</v>
      </c>
      <c r="B8" s="33" t="s">
        <v>16</v>
      </c>
      <c r="C8" s="52">
        <v>8</v>
      </c>
      <c r="D8" s="52">
        <v>216</v>
      </c>
      <c r="E8" s="53" t="s">
        <v>17</v>
      </c>
      <c r="F8" s="54">
        <v>1728</v>
      </c>
    </row>
    <row r="9" spans="1:6" ht="22.5" customHeight="1">
      <c r="A9" s="45">
        <v>7</v>
      </c>
      <c r="B9" s="21" t="s">
        <v>18</v>
      </c>
      <c r="C9" s="55">
        <v>5</v>
      </c>
      <c r="D9" s="55">
        <v>210</v>
      </c>
      <c r="E9" s="56" t="s">
        <v>17</v>
      </c>
      <c r="F9" s="4">
        <v>1050</v>
      </c>
    </row>
    <row r="10" spans="1:6" ht="21.75" customHeight="1">
      <c r="A10" s="45">
        <v>8</v>
      </c>
      <c r="B10" s="26" t="s">
        <v>81</v>
      </c>
      <c r="C10" s="55">
        <v>5</v>
      </c>
      <c r="D10" s="55">
        <v>50</v>
      </c>
      <c r="E10" s="56" t="s">
        <v>17</v>
      </c>
      <c r="F10" s="4">
        <v>250</v>
      </c>
    </row>
    <row r="11" spans="1:6" ht="25.5">
      <c r="A11" s="45">
        <v>9</v>
      </c>
      <c r="B11" s="26" t="s">
        <v>38</v>
      </c>
      <c r="C11" s="55">
        <v>4</v>
      </c>
      <c r="D11" s="55">
        <v>520</v>
      </c>
      <c r="E11" s="56" t="s">
        <v>17</v>
      </c>
      <c r="F11" s="4">
        <v>2080</v>
      </c>
    </row>
    <row r="12" spans="1:6">
      <c r="A12" s="45">
        <v>10</v>
      </c>
      <c r="B12" s="21" t="s">
        <v>19</v>
      </c>
      <c r="C12" s="55">
        <v>4</v>
      </c>
      <c r="D12" s="55">
        <v>300</v>
      </c>
      <c r="E12" s="56" t="s">
        <v>17</v>
      </c>
      <c r="F12" s="4">
        <v>1200</v>
      </c>
    </row>
    <row r="13" spans="1:6" ht="27" customHeight="1">
      <c r="A13" s="45">
        <v>11</v>
      </c>
      <c r="B13" s="21" t="s">
        <v>20</v>
      </c>
      <c r="C13" s="55">
        <v>4</v>
      </c>
      <c r="D13" s="55">
        <v>150</v>
      </c>
      <c r="E13" s="56" t="s">
        <v>17</v>
      </c>
      <c r="F13" s="4">
        <v>600</v>
      </c>
    </row>
    <row r="14" spans="1:6" ht="24" customHeight="1">
      <c r="A14" s="45">
        <v>12</v>
      </c>
      <c r="B14" s="21" t="s">
        <v>21</v>
      </c>
      <c r="C14" s="55">
        <v>4</v>
      </c>
      <c r="D14" s="55">
        <v>350</v>
      </c>
      <c r="E14" s="56" t="s">
        <v>17</v>
      </c>
      <c r="F14" s="4">
        <v>1400</v>
      </c>
    </row>
    <row r="15" spans="1:6" ht="18.75" customHeight="1">
      <c r="A15" s="45">
        <v>13</v>
      </c>
      <c r="B15" s="26" t="s">
        <v>82</v>
      </c>
      <c r="C15" s="55">
        <v>2</v>
      </c>
      <c r="D15" s="55">
        <v>200</v>
      </c>
      <c r="E15" s="56" t="s">
        <v>22</v>
      </c>
      <c r="F15" s="4">
        <v>400</v>
      </c>
    </row>
    <row r="16" spans="1:6">
      <c r="A16" s="45">
        <v>14</v>
      </c>
      <c r="B16" s="21" t="s">
        <v>23</v>
      </c>
      <c r="C16" s="55">
        <v>2</v>
      </c>
      <c r="D16" s="55">
        <v>145</v>
      </c>
      <c r="E16" s="56" t="s">
        <v>22</v>
      </c>
      <c r="F16" s="4">
        <v>290</v>
      </c>
    </row>
    <row r="17" spans="1:6" ht="33.75" customHeight="1">
      <c r="A17" s="45">
        <v>15</v>
      </c>
      <c r="B17" s="21" t="s">
        <v>24</v>
      </c>
      <c r="C17" s="55">
        <v>4</v>
      </c>
      <c r="D17" s="55">
        <v>120</v>
      </c>
      <c r="E17" s="56" t="s">
        <v>25</v>
      </c>
      <c r="F17" s="4">
        <v>480</v>
      </c>
    </row>
    <row r="18" spans="1:6">
      <c r="A18" s="45">
        <v>16</v>
      </c>
      <c r="B18" s="21" t="s">
        <v>26</v>
      </c>
      <c r="C18" s="2">
        <v>8</v>
      </c>
      <c r="D18" s="2">
        <v>140</v>
      </c>
      <c r="E18" s="6" t="s">
        <v>27</v>
      </c>
      <c r="F18" s="4">
        <v>1120</v>
      </c>
    </row>
    <row r="19" spans="1:6">
      <c r="A19" s="45">
        <v>17</v>
      </c>
      <c r="B19" s="21" t="s">
        <v>28</v>
      </c>
      <c r="C19" s="55">
        <v>6</v>
      </c>
      <c r="D19" s="55">
        <v>80</v>
      </c>
      <c r="E19" s="56" t="s">
        <v>29</v>
      </c>
      <c r="F19" s="4">
        <v>480</v>
      </c>
    </row>
    <row r="20" spans="1:6">
      <c r="A20" s="45">
        <v>18</v>
      </c>
      <c r="B20" s="57" t="s">
        <v>30</v>
      </c>
      <c r="C20" s="58">
        <v>6</v>
      </c>
      <c r="D20" s="58">
        <v>125</v>
      </c>
      <c r="E20" s="56" t="s">
        <v>17</v>
      </c>
      <c r="F20" s="4">
        <v>750</v>
      </c>
    </row>
    <row r="21" spans="1:6" ht="19.5" customHeight="1">
      <c r="A21" s="45">
        <v>19</v>
      </c>
      <c r="B21" s="46" t="s">
        <v>31</v>
      </c>
      <c r="C21" s="49">
        <v>4</v>
      </c>
      <c r="D21" s="49">
        <v>170</v>
      </c>
      <c r="E21" s="59" t="s">
        <v>17</v>
      </c>
      <c r="F21" s="30">
        <v>680</v>
      </c>
    </row>
    <row r="22" spans="1:6" ht="25.5">
      <c r="A22" s="45">
        <v>20</v>
      </c>
      <c r="B22" s="46" t="s">
        <v>72</v>
      </c>
      <c r="C22" s="49">
        <v>1</v>
      </c>
      <c r="D22" s="49">
        <v>5000</v>
      </c>
      <c r="E22" s="60" t="s">
        <v>53</v>
      </c>
      <c r="F22" s="54">
        <v>5000</v>
      </c>
    </row>
    <row r="23" spans="1:6" ht="30.75" customHeight="1">
      <c r="A23" s="45">
        <v>21</v>
      </c>
      <c r="B23" s="46" t="s">
        <v>74</v>
      </c>
      <c r="C23" s="49">
        <v>1</v>
      </c>
      <c r="D23" s="49">
        <v>4000</v>
      </c>
      <c r="E23" s="61" t="s">
        <v>53</v>
      </c>
      <c r="F23" s="12">
        <v>4000</v>
      </c>
    </row>
    <row r="24" spans="1:6" ht="25.5">
      <c r="A24" s="45">
        <v>22</v>
      </c>
      <c r="B24" s="62" t="s">
        <v>32</v>
      </c>
      <c r="C24" s="63">
        <v>3</v>
      </c>
      <c r="D24" s="63">
        <v>200</v>
      </c>
      <c r="E24" s="11" t="s">
        <v>6</v>
      </c>
      <c r="F24" s="12">
        <v>600</v>
      </c>
    </row>
    <row r="25" spans="1:6" ht="51">
      <c r="A25" s="45">
        <v>23</v>
      </c>
      <c r="B25" s="108" t="s">
        <v>75</v>
      </c>
      <c r="C25" s="49">
        <v>1</v>
      </c>
      <c r="D25" s="49">
        <v>1000</v>
      </c>
      <c r="E25" s="47" t="s">
        <v>53</v>
      </c>
      <c r="F25" s="48">
        <v>1000</v>
      </c>
    </row>
    <row r="26" spans="1:6">
      <c r="A26" s="106"/>
      <c r="B26" s="107"/>
      <c r="C26" s="52"/>
      <c r="D26" s="52"/>
      <c r="E26" s="64" t="s">
        <v>33</v>
      </c>
      <c r="F26" s="54">
        <f>SUM(F3:F25)</f>
        <v>55809</v>
      </c>
    </row>
    <row r="27" spans="1:6">
      <c r="A27" s="8"/>
      <c r="B27" s="14" t="s">
        <v>39</v>
      </c>
      <c r="C27" s="55"/>
      <c r="D27" s="55"/>
      <c r="E27" s="6" t="s">
        <v>33</v>
      </c>
      <c r="F27" s="4">
        <v>558</v>
      </c>
    </row>
    <row r="28" spans="1:6">
      <c r="A28" s="8"/>
      <c r="B28" s="14"/>
      <c r="C28" s="55"/>
      <c r="D28" s="55" t="s">
        <v>34</v>
      </c>
      <c r="E28" s="6" t="s">
        <v>35</v>
      </c>
      <c r="F28" s="4">
        <f>SUM(F26:F27)</f>
        <v>56367</v>
      </c>
    </row>
    <row r="29" spans="1:6">
      <c r="A29" s="9"/>
      <c r="B29" s="20" t="s">
        <v>40</v>
      </c>
      <c r="C29" s="58"/>
      <c r="D29" s="58"/>
      <c r="E29" s="65" t="s">
        <v>36</v>
      </c>
      <c r="F29" s="30">
        <v>1674</v>
      </c>
    </row>
    <row r="30" spans="1:6">
      <c r="A30" s="42"/>
      <c r="B30" s="41"/>
      <c r="C30" s="49"/>
      <c r="D30" s="66" t="s">
        <v>37</v>
      </c>
      <c r="E30" s="44" t="s">
        <v>33</v>
      </c>
      <c r="F30" s="67">
        <f>SUM(F28:F29)</f>
        <v>58041</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cols>
    <col min="1" max="1" width="11.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2025-05-14T11:28:23Z</dcterms:modified>
</cp:coreProperties>
</file>