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sheetId="1" r:id="rId1"/>
    <sheet name="Sheet2" sheetId="2" r:id="rId2"/>
  </sheets>
  <definedNames>
    <definedName name="_xlnm.Print_Titles" localSheetId="0">Sheet1!$2:$2</definedName>
  </definedNames>
  <calcPr calcId="124519"/>
</workbook>
</file>

<file path=xl/calcChain.xml><?xml version="1.0" encoding="utf-8"?>
<calcChain xmlns="http://schemas.openxmlformats.org/spreadsheetml/2006/main">
  <c r="F94" i="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A52"/>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F51"/>
  <c r="F49"/>
  <c r="F48"/>
  <c r="F47"/>
  <c r="F46"/>
  <c r="F45"/>
  <c r="F44"/>
  <c r="F43"/>
  <c r="F42"/>
  <c r="F41"/>
  <c r="F40"/>
  <c r="F39"/>
  <c r="F38"/>
  <c r="F37"/>
  <c r="F36"/>
  <c r="F35"/>
  <c r="F34"/>
  <c r="F33"/>
  <c r="F32"/>
  <c r="F29"/>
  <c r="F22"/>
  <c r="F14"/>
  <c r="F13"/>
  <c r="F12"/>
  <c r="F11"/>
  <c r="F10"/>
  <c r="F9"/>
  <c r="F5"/>
  <c r="F4"/>
  <c r="F3"/>
  <c r="F97" s="1"/>
  <c r="F26" i="2"/>
  <c r="F28" s="1"/>
  <c r="F30" s="1"/>
  <c r="F98" i="1" l="1"/>
  <c r="F99"/>
  <c r="F100"/>
  <c r="F101" l="1"/>
  <c r="F102" s="1"/>
  <c r="F103" l="1"/>
  <c r="F104" s="1"/>
</calcChain>
</file>

<file path=xl/sharedStrings.xml><?xml version="1.0" encoding="utf-8"?>
<sst xmlns="http://schemas.openxmlformats.org/spreadsheetml/2006/main" count="265" uniqueCount="170">
  <si>
    <t>SL.NO</t>
  </si>
  <si>
    <t>%Cu.m</t>
  </si>
  <si>
    <r>
      <rPr>
        <sz val="10"/>
        <rFont val="Calibri"/>
        <family val="1"/>
      </rPr>
      <t>%Cum</t>
    </r>
  </si>
  <si>
    <r>
      <rPr>
        <sz val="10"/>
        <rFont val="Calibri"/>
        <family val="1"/>
      </rPr>
      <t>Sqm</t>
    </r>
  </si>
  <si>
    <r>
      <rPr>
        <sz val="10"/>
        <rFont val="Calibri"/>
        <family val="1"/>
      </rPr>
      <t>Cum</t>
    </r>
  </si>
  <si>
    <t>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</si>
  <si>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7.375 x 0.250  =   3.69  m2                                                                 3 x 3.250 x 0.250 = 2.44 m2</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</si>
  <si>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</si>
  <si>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</si>
  <si>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</si>
  <si>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7.90 x1.20 % = 0.0948 m3 x 35.315 c.ft =    3.348 c.ft x  225 kg = 753.30 kg = 0.753 MT</t>
  </si>
  <si>
    <r>
      <rPr>
        <sz val="10"/>
        <rFont val="Calibri"/>
        <family val="1"/>
      </rPr>
      <t>M.T.</t>
    </r>
  </si>
  <si>
    <t xml:space="preserve">Brick work with 1st class bricks in cement mortar (1:4)
(a) Foundation and plinth  groung floor
PWD Building Works schedule, Page -15, Item-7.a (Rate Analysis)                                                                                                 2 x 7.375 x 0.250 x 0.600 = 2.213  m3                                                      3 x 3.250 x 0.250 x 0.600 = 1.463  m3                                                      2 X 2.50 X 0.250 X 0.600 = 0.750 M3                                                       2 X 1.00 X 0.500 X 0.300  = 0.300 M3 </t>
  </si>
  <si>
    <t>Cu.m</t>
  </si>
  <si>
    <r>
      <rPr>
        <sz val="10"/>
        <rFont val="Calibri"/>
        <family val="1"/>
      </rPr>
      <t>Mtr</t>
    </r>
  </si>
  <si>
    <r>
      <rPr>
        <sz val="10"/>
        <rFont val="Calibri"/>
        <family val="1"/>
      </rPr>
      <t>Each</t>
    </r>
  </si>
  <si>
    <r>
      <rPr>
        <sz val="10"/>
        <rFont val="Calibri"/>
        <family val="1"/>
      </rPr>
      <t>Qntl</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</si>
  <si>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</si>
  <si>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</si>
  <si>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</si>
  <si>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</si>
  <si>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11"/>
        <rFont val="Times New Roman"/>
        <family val="1"/>
      </rPr>
      <t>Each</t>
    </r>
  </si>
  <si>
    <t xml:space="preserve">                    SANITARY AND PLUMBING WORKS</t>
  </si>
  <si>
    <r>
      <rPr>
        <sz val="11"/>
        <rFont val="Times New Roman"/>
        <family val="1"/>
      </rPr>
      <t>Nos</t>
    </r>
  </si>
  <si>
    <t>Each</t>
  </si>
  <si>
    <r>
      <rPr>
        <sz val="11"/>
        <rFont val="Times New Roman"/>
        <family val="1"/>
      </rPr>
      <t>Mtr</t>
    </r>
  </si>
  <si>
    <r>
      <rPr>
        <sz val="8.5"/>
        <rFont val="Calibri"/>
        <family val="1"/>
      </rPr>
      <t>500 ML</t>
    </r>
  </si>
  <si>
    <r>
      <rPr>
        <sz val="8.5"/>
        <rFont val="Calibri"/>
        <family val="1"/>
      </rPr>
      <t>250 ML</t>
    </r>
  </si>
  <si>
    <t>Add S.G.S.T. @</t>
  </si>
  <si>
    <t>Add C.G.S.T. @</t>
  </si>
  <si>
    <r>
      <rPr>
        <sz val="10"/>
        <rFont val="Calibri"/>
        <family val="1"/>
      </rPr>
      <t>Cost Of Civil Work</t>
    </r>
  </si>
  <si>
    <r>
      <rPr>
        <sz val="10"/>
        <rFont val="Calibri"/>
        <family val="1"/>
      </rPr>
      <t>Add L.W.C. @</t>
    </r>
  </si>
  <si>
    <r>
      <rPr>
        <sz val="10"/>
        <rFont val="Calibri"/>
        <family val="1"/>
      </rPr>
      <t>Add Contengency @3%</t>
    </r>
  </si>
  <si>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</si>
  <si>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</si>
  <si>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</si>
  <si>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</si>
  <si>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</si>
  <si>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</si>
  <si>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</si>
  <si>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</si>
  <si>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</si>
  <si>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</si>
  <si>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</si>
  <si>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</si>
  <si>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</si>
  <si>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</si>
  <si>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</si>
  <si>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</si>
  <si>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</si>
  <si>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</si>
  <si>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</si>
  <si>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</si>
  <si>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</si>
  <si>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</si>
  <si>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</si>
  <si>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</si>
  <si>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</si>
  <si>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</si>
  <si>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Sq.m</t>
  </si>
  <si>
    <t>sq.m</t>
  </si>
  <si>
    <t>%m2</t>
  </si>
  <si>
    <t>m2</t>
  </si>
  <si>
    <t xml:space="preserve">Dry Destempering interial walls or ceilling including cleaning, washing, smoothening surface (b) two coats 
PWD Building Works schedule,  Page -196 , Item no- 9(b)  .                                                                                             </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</si>
  <si>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2 X 3 X 1.20 X 1.20 X 1.00 =  8.64 M3                                                       Ramp             2 X 2.50 X 0.375 X 0.150 =   0.281 M3                                                                            partition wall  1x 1.00 x 0.375 x 0.150 =   0.056  m3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</si>
  <si>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</si>
  <si>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</si>
  <si>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Neat cement punning about 1.5 mm thick in wall ,dado, window sills, floors etc  .   Note cement 0.152 m3/100 m2    PWD Building Works schedule, P-192 It- No. 15 
 ( 1 x 7.40  + 2x 2.75( x 0.75 = 9.68 m2</t>
  </si>
  <si>
    <t>Supplying and fixing sinage with fixing stand post for public toilet for visible to passersby</t>
  </si>
  <si>
    <r>
      <t xml:space="preserve">Ordinary Cement concrete (mix 1:1.5:3) with graded stone chips (20 mm nominal size) excluding shuttering and reinforcement,if any, in ground floor as per relevant IS codes.
a) Pakur Variety /Chandil Variety
PWD Building Works schedule, p-26 Item 10 a (Rate Analysis )                          
2 x 3 x 1.20 x 1.20 x 0.150 =  1.296  m3      
 2 x 3 x (1.20 x 1.20 ) + (0.250 x 0.250 ) /2 x 0.150 = 0.676  m3   
2 x 3 x 0.250 x 0.250 x 3.90 =  1.463  m3    
2 x 2 x 2.525 x 0.250 x 0.250 =  0.789  m3   
 3 x 3.00 x 0.250 x 0.250  =   0.563  m3     
 2 x 2 x 2.525 x 0.250 x 0.150 = 0.379  m3  
 </t>
    </r>
    <r>
      <rPr>
        <sz val="9"/>
        <rFont val="Calibri"/>
        <family val="2"/>
      </rPr>
      <t>3</t>
    </r>
    <r>
      <rPr>
        <sz val="9"/>
        <rFont val="Calibri"/>
        <family val="1"/>
      </rPr>
      <t xml:space="preserve"> x 3.00 x 0.250 x 0.150 = 0.338  m3    
1 x 7.375 x 3.250 x 0.100 = 2.397  m3                                                            </t>
    </r>
  </si>
  <si>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7.375 x 0.250 = 7.375  m2
3x 2 x 3.25 x 0.25 = 4.875  m2 
6 x 4 x 1.20 x 0.150 = 4.32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</si>
  <si>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7.375 x 3.250 =23.97  m2
2(7.375 + 3.25 ) x 0.125 = 2.66  m2
6(.30+.025 ) x 3.00 = 9.90 m2
2 x 2 x 7.375 x 0.1250 = 3.69  m2
3x 2 x 3.25 x 0.125 = 2.44  m2                                                            </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</si>
  <si>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7.375 x 3.25 = 23.97 m2</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</si>
  <si>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</si>
  <si>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Brick work with 1st class bricks in cement mortar (1:4)
(b) superstructure  groung floor
PWD Building Works schedule, Page -15, Item-7.b (Rate Analysis)                                                                                                2 x 7.375 x 0.250 x 3.00 = 11.063  m3 
3 x 3.00 x 0.250 x 3.00 =  6.750  m3</t>
  </si>
  <si>
    <t>Labour for Chipping of concrete surface before taking up Plastering work.
PWD Building Works schedule, P-192, It-1</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</si>
  <si>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2( 7.375 + 3.250 ) x  3.75 = 79.69  m2
2( 7.375 + 3.250 ) x  3.00 = 63.75  m2
3x2 x 1.00 x 3.00 = 18.00 m2
5 x 2 x 1.20 x 3.00 = 36.00  m2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</si>
  <si>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7.375 x 3.500 = 25.81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</si>
  <si>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5 ( 2x2.10 + 0.75 ) = 24.75</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</si>
  <si>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5 x 2.10 x 0.75 = 7.875 m2</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</si>
  <si>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</si>
  <si>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</si>
  <si>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</si>
  <si>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</si>
  <si>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Rendering the Surface of walls and ceiling with White Cement base WATER PROOF wall putty of approved make &amp; brand.(1.5 mm thick)     In Ground Floor
PWD Building Works schedule,  PWD, P- 198, I - 5    
197.44 + 25.81 = 223.25</t>
  </si>
  <si>
    <t>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79.69+18.00 +36.00 = 136.69  m2</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</si>
  <si>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</si>
  <si>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</si>
  <si>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</si>
  <si>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</si>
  <si>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</si>
  <si>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7.375 x 3.25 =  23.97  m2</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</si>
  <si>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</si>
  <si>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</si>
  <si>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</si>
  <si>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</si>
  <si>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</si>
  <si>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</si>
  <si>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</si>
  <si>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</si>
  <si>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</si>
  <si>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</si>
  <si>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</si>
  <si>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</si>
  <si>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</si>
  <si>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</si>
  <si>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</si>
  <si>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</si>
  <si>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</si>
  <si>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</si>
  <si>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</si>
  <si>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</si>
  <si>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</si>
  <si>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</si>
  <si>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</si>
  <si>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</si>
  <si>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</si>
  <si>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</si>
  <si>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</si>
  <si>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</si>
  <si>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</si>
  <si>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</si>
  <si>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</si>
  <si>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</si>
  <si>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</si>
  <si>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</si>
  <si>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</si>
  <si>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</si>
  <si>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</si>
  <si>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2 x 1.00 x 2.125  =  4.25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</si>
  <si>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</si>
  <si>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Total Amount Including Labour.Wekfare.Cess.</t>
  </si>
  <si>
    <t>Total Amount Including Labour.Welfare.essC. and contengency</t>
  </si>
  <si>
    <t>Unit</t>
  </si>
  <si>
    <t xml:space="preserve">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</si>
  <si>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</si>
  <si>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</si>
  <si>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</si>
  <si>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</si>
  <si>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</si>
  <si>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</si>
  <si>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</si>
  <si>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</si>
  <si>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</si>
  <si>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Ammount</t>
  </si>
  <si>
    <t>Supplying paper Napkin</t>
  </si>
  <si>
    <t>Colin glass or surface cleaner</t>
  </si>
  <si>
    <t>CONSTRUCTION OF TOILET BLOCK (CT/PT) AT JODA MANDIR IN WARD NO 05 UNDER CHAMPDANY MUNICIPALITY MODEL NO  - A  CIVIL WORKS
TOILET SEAT- 5 NOS AND URINAL- 5 NOS</t>
  </si>
  <si>
    <t xml:space="preserve">                 CONSTRUCTION OF TOILET BLOCK (CT/PT) AT JODA MANDIR IN WARD NO 05 UNDER CHAMPDANY MUNICIPALITY MODEL NO  - A  NON SCHEDULE WORKS</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</si>
  <si>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-195, Item no- 7(b)-1.                                                                                                 63.75 + 25.81- 44.63  = 44.93                                                                 </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</si>
  <si>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</si>
  <si>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t>Chromium plated angular Stop Cock with wall flange (Equivalent to Code No. 5053 &amp; Model - Florentine of Jaquar or similar brand). PWD S&amp;P Schedule, Page No.-6 Item No.-7-d-i,</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</si>
  <si>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</si>
  <si>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</si>
  <si>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</si>
  <si>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</si>
  <si>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</si>
  <si>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</si>
  <si>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</si>
  <si>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</si>
  <si>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</si>
  <si>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D)Solvent Cement 250 ML</t>
  </si>
  <si>
    <t>B) UPVC Fittings: c) Bend 87.5 degree (i) 75 mm. Dia.</t>
  </si>
  <si>
    <t>B) UPVC Fittings: d) Shoe (i) 75 mm. Dia.</t>
  </si>
  <si>
    <r>
      <rPr>
        <sz val="9"/>
        <rFont val="Calibri"/>
        <family val="1"/>
        <scheme val="minor"/>
      </rPr>
      <t>Supplying, fitting and fixing towel rail with two brackets.
(a) C.P. over brass
(ii) 25 mm dia. and 600 mm long                                                PWD S&amp;P Schedule,   p No 82    I No- 22 (a)(ii)</t>
    </r>
  </si>
  <si>
    <r>
      <rPr>
        <sz val="9"/>
        <rFont val="Calibri"/>
        <family val="1"/>
        <scheme val="minor"/>
      </rPr>
      <t>(B) Fittings
(i) Coupler, (b) 110 mm</t>
    </r>
  </si>
  <si>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</si>
  <si>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7.375 x 3.250 x 0.325 = 7.790  m3</t>
  </si>
  <si>
    <t>Single Brick Flat Soling of picked jhama bricks including ramming and dressing bed to proper level and filling joints with local sand. PWD Building Works schedule, Page- 14, Item - 1  ( Corri. Page-01, Date-04-06-2018)                                                                                                                       3 x 2 x1.20 x 1.20  = 8.64  m2                                                                                                 2 x 2.50 x 0 .375  =  1.88  m2                                                                                                          1 x 1.00 x  0.375  =  0.375  m2                                                                                                         2 x 1.50 x 1.00  =    3.00  m2                                                                                                                  1 x 7.375 x 3.250 = 23.97 m2</t>
  </si>
  <si>
    <t>Cement concrete with graded jhama khoa (30 mm size) excluding shuttering In ground floor and foundation. (a) 1:3:6 proportion. PWD Building Works schedule, Page -23, Item -B.1.a, ( Corri. Page- 09, Date-04-06-2018)                                              Rate Analysis1  ( Corri. Page-01, Date-04-06-2018)                                                                                                                3 x 2 x1.20 x 1.20 x 0.10  = 0. 864  m3                                                                                              2 x 2.50 x 0 .375 x 0.100  = 0. 188  m3                                                                                                         1 x 1.00 x  0.375 x 0.100  =  0.0375  m3                                                                                                     2 x 1.50 x 1.00 x 0.100  =    0.300  m3                                                                                                                 1 x 7.375 x 3.250 x 0.100 = 2.397 m3</t>
  </si>
</sst>
</file>

<file path=xl/styles.xml><?xml version="1.0" encoding="utf-8"?>
<styleSheet xmlns="http://schemas.openxmlformats.org/spreadsheetml/2006/main">
  <numFmts count="1">
    <numFmt numFmtId="164" formatCode="0.000"/>
  </numFmts>
  <fonts count="26">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sz val="9"/>
      <color theme="1"/>
      <name val="Calibri"/>
      <family val="2"/>
      <scheme val="minor"/>
    </font>
    <font>
      <sz val="9"/>
      <color rgb="FF000000"/>
      <name val="Calibri"/>
      <family val="2"/>
      <scheme val="minor"/>
    </font>
    <font>
      <sz val="9"/>
      <name val="Calibri"/>
      <family val="1"/>
      <scheme val="minor"/>
    </font>
    <font>
      <sz val="9"/>
      <color theme="1"/>
      <name val="Calibri"/>
      <family val="1"/>
      <scheme val="minor"/>
    </font>
    <font>
      <b/>
      <sz val="11"/>
      <name val="Calibri"/>
      <family val="2"/>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style="thin">
        <color indexed="64"/>
      </top>
      <bottom style="thin">
        <color indexed="64"/>
      </bottom>
      <diagonal/>
    </border>
    <border>
      <left style="thin">
        <color rgb="FF000000"/>
      </left>
      <right style="medium">
        <color indexed="64"/>
      </right>
      <top/>
      <bottom style="thin">
        <color rgb="FF000000"/>
      </bottom>
      <diagonal/>
    </border>
    <border>
      <left/>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top/>
      <bottom style="thin">
        <color indexed="64"/>
      </bottom>
      <diagonal/>
    </border>
  </borders>
  <cellStyleXfs count="1">
    <xf numFmtId="0" fontId="0" fillId="0" borderId="0"/>
  </cellStyleXfs>
  <cellXfs count="109">
    <xf numFmtId="0" fontId="0" fillId="0" borderId="0" xfId="0"/>
    <xf numFmtId="0" fontId="0" fillId="0" borderId="1" xfId="0" applyFill="1" applyBorder="1" applyAlignment="1">
      <alignment horizontal="left" vertical="top" wrapText="1"/>
    </xf>
    <xf numFmtId="0" fontId="1"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2"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7" fillId="0" borderId="1" xfId="0" applyNumberFormat="1" applyFont="1" applyFill="1" applyBorder="1" applyAlignment="1">
      <alignment horizontal="left" vertical="top" shrinkToFit="1"/>
    </xf>
    <xf numFmtId="0" fontId="8"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2" fontId="3" fillId="0" borderId="6"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2" fontId="9" fillId="0" borderId="1" xfId="0" applyNumberFormat="1" applyFont="1" applyFill="1" applyBorder="1" applyAlignment="1">
      <alignment horizontal="left" vertical="top" shrinkToFit="1"/>
    </xf>
    <xf numFmtId="0" fontId="10" fillId="0" borderId="1" xfId="0" applyFont="1" applyFill="1" applyBorder="1" applyAlignment="1">
      <alignment horizontal="left" vertical="top" wrapText="1"/>
    </xf>
    <xf numFmtId="2" fontId="12"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2" fontId="3" fillId="0" borderId="13" xfId="0" applyNumberFormat="1" applyFont="1" applyFill="1" applyBorder="1" applyAlignment="1">
      <alignment horizontal="left" vertical="top" shrinkToFit="1"/>
    </xf>
    <xf numFmtId="2" fontId="3" fillId="0" borderId="14" xfId="0" applyNumberFormat="1" applyFont="1" applyFill="1" applyBorder="1" applyAlignment="1">
      <alignment horizontal="left" vertical="top" shrinkToFit="1"/>
    </xf>
    <xf numFmtId="2" fontId="3" fillId="0" borderId="15" xfId="0" applyNumberFormat="1" applyFont="1" applyFill="1" applyBorder="1" applyAlignment="1">
      <alignment horizontal="left" vertical="top" shrinkToFit="1"/>
    </xf>
    <xf numFmtId="2" fontId="3" fillId="0" borderId="1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0" fillId="0" borderId="18" xfId="0" applyFill="1" applyBorder="1" applyAlignment="1">
      <alignment horizontal="left" vertical="top" wrapText="1"/>
    </xf>
    <xf numFmtId="1" fontId="3" fillId="0" borderId="18" xfId="0" applyNumberFormat="1" applyFont="1" applyFill="1" applyBorder="1" applyAlignment="1">
      <alignment horizontal="center" vertical="top" shrinkToFit="1"/>
    </xf>
    <xf numFmtId="0" fontId="1" fillId="0" borderId="18" xfId="0" applyFont="1" applyFill="1" applyBorder="1" applyAlignment="1">
      <alignment horizontal="left" vertical="top" wrapText="1"/>
    </xf>
    <xf numFmtId="2" fontId="3" fillId="0" borderId="0" xfId="0" applyNumberFormat="1" applyFont="1" applyFill="1" applyBorder="1" applyAlignment="1">
      <alignment vertical="top" shrinkToFit="1"/>
    </xf>
    <xf numFmtId="2" fontId="13" fillId="0" borderId="0" xfId="0" applyNumberFormat="1" applyFont="1" applyFill="1" applyBorder="1" applyAlignment="1">
      <alignment vertical="top" shrinkToFit="1"/>
    </xf>
    <xf numFmtId="2" fontId="20" fillId="0" borderId="0" xfId="0" applyNumberFormat="1" applyFont="1" applyFill="1" applyBorder="1" applyAlignment="1">
      <alignment vertical="top" shrinkToFit="1"/>
    </xf>
    <xf numFmtId="0" fontId="16" fillId="0" borderId="18" xfId="0" applyFont="1" applyFill="1" applyBorder="1" applyAlignment="1">
      <alignment horizontal="center" vertical="center" wrapText="1"/>
    </xf>
    <xf numFmtId="0" fontId="17" fillId="0" borderId="18" xfId="0" applyFont="1" applyFill="1" applyBorder="1" applyAlignment="1">
      <alignment horizontal="center" vertical="center" wrapText="1"/>
    </xf>
    <xf numFmtId="1" fontId="3" fillId="0" borderId="18" xfId="0" applyNumberFormat="1" applyFont="1" applyFill="1" applyBorder="1" applyAlignment="1">
      <alignment horizontal="center" vertical="center" shrinkToFit="1"/>
    </xf>
    <xf numFmtId="0" fontId="1" fillId="0" borderId="18" xfId="0" applyFont="1" applyFill="1" applyBorder="1" applyAlignment="1">
      <alignment horizontal="left" vertical="center" wrapText="1"/>
    </xf>
    <xf numFmtId="0" fontId="1" fillId="0" borderId="18" xfId="0" applyFont="1" applyFill="1" applyBorder="1" applyAlignment="1">
      <alignment horizontal="center" vertical="center" wrapText="1"/>
    </xf>
    <xf numFmtId="2" fontId="3" fillId="0" borderId="18" xfId="0" applyNumberFormat="1" applyFont="1" applyFill="1" applyBorder="1" applyAlignment="1">
      <alignment horizontal="center" vertical="center" shrinkToFit="1"/>
    </xf>
    <xf numFmtId="1" fontId="12" fillId="0" borderId="18" xfId="0" applyNumberFormat="1" applyFont="1" applyFill="1" applyBorder="1" applyAlignment="1">
      <alignment horizontal="center" vertical="center" shrinkToFit="1"/>
    </xf>
    <xf numFmtId="0" fontId="14" fillId="0" borderId="18" xfId="0" applyFont="1" applyFill="1" applyBorder="1" applyAlignment="1">
      <alignment horizontal="center" vertical="center" wrapText="1"/>
    </xf>
    <xf numFmtId="0" fontId="15" fillId="0" borderId="18"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6" xfId="0" applyFont="1" applyFill="1" applyBorder="1" applyAlignment="1">
      <alignment horizontal="left" vertical="center" wrapText="1"/>
    </xf>
    <xf numFmtId="1" fontId="12" fillId="0" borderId="6" xfId="0" applyNumberFormat="1" applyFont="1" applyFill="1" applyBorder="1" applyAlignment="1">
      <alignment horizontal="center" vertical="center" shrinkToFit="1"/>
    </xf>
    <xf numFmtId="0" fontId="14"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2" fillId="0" borderId="1" xfId="0" applyNumberFormat="1" applyFont="1" applyFill="1" applyBorder="1" applyAlignment="1">
      <alignment horizontal="center" vertical="center" shrinkToFit="1"/>
    </xf>
    <xf numFmtId="0" fontId="14"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2" fillId="0" borderId="2" xfId="0" applyNumberFormat="1" applyFont="1" applyFill="1" applyBorder="1" applyAlignment="1">
      <alignment horizontal="center" vertical="center" shrinkToFit="1"/>
    </xf>
    <xf numFmtId="2" fontId="3" fillId="0" borderId="2" xfId="0" applyNumberFormat="1" applyFont="1" applyFill="1" applyBorder="1" applyAlignment="1">
      <alignment horizontal="center" vertical="center" shrinkToFit="1"/>
    </xf>
    <xf numFmtId="0" fontId="1" fillId="0" borderId="21" xfId="0" applyFont="1" applyFill="1" applyBorder="1" applyAlignment="1">
      <alignment horizontal="center" vertical="center" wrapText="1"/>
    </xf>
    <xf numFmtId="0" fontId="1" fillId="0" borderId="20"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2"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18" fillId="0" borderId="18" xfId="0" applyNumberFormat="1" applyFont="1" applyFill="1" applyBorder="1" applyAlignment="1">
      <alignment horizontal="center" vertical="center" shrinkToFit="1"/>
    </xf>
    <xf numFmtId="2" fontId="13" fillId="0" borderId="18" xfId="0" applyNumberFormat="1" applyFont="1" applyFill="1" applyBorder="1" applyAlignment="1">
      <alignment horizontal="center" vertical="center" shrinkToFit="1"/>
    </xf>
    <xf numFmtId="0" fontId="14" fillId="0" borderId="22" xfId="0" applyFont="1" applyFill="1" applyBorder="1" applyAlignment="1">
      <alignment horizontal="center" vertical="center" wrapText="1"/>
    </xf>
    <xf numFmtId="2" fontId="3" fillId="0" borderId="23" xfId="0" applyNumberFormat="1" applyFont="1" applyFill="1" applyBorder="1" applyAlignment="1">
      <alignment horizontal="center" vertical="center" shrinkToFit="1"/>
    </xf>
    <xf numFmtId="2" fontId="3" fillId="0" borderId="7" xfId="0" applyNumberFormat="1" applyFont="1" applyFill="1" applyBorder="1" applyAlignment="1">
      <alignment horizontal="right" shrinkToFit="1"/>
    </xf>
    <xf numFmtId="2" fontId="20" fillId="0" borderId="17" xfId="0" applyNumberFormat="1" applyFont="1" applyFill="1" applyBorder="1" applyAlignment="1">
      <alignment horizontal="right" shrinkToFit="1"/>
    </xf>
    <xf numFmtId="2" fontId="13" fillId="0" borderId="7" xfId="0" applyNumberFormat="1" applyFont="1" applyFill="1" applyBorder="1" applyAlignment="1">
      <alignment horizontal="right" shrinkToFit="1"/>
    </xf>
    <xf numFmtId="0" fontId="4" fillId="2" borderId="1" xfId="0" applyFont="1" applyFill="1" applyBorder="1" applyAlignment="1">
      <alignment horizontal="left" vertical="top" wrapText="1"/>
    </xf>
    <xf numFmtId="0" fontId="4" fillId="2" borderId="6" xfId="0" applyFont="1" applyFill="1" applyBorder="1" applyAlignment="1">
      <alignment horizontal="left" vertical="top" wrapText="1"/>
    </xf>
    <xf numFmtId="0" fontId="16" fillId="0" borderId="1" xfId="0" applyFont="1" applyFill="1" applyBorder="1" applyAlignment="1">
      <alignment horizontal="left" vertical="top" wrapText="1"/>
    </xf>
    <xf numFmtId="2" fontId="3" fillId="0" borderId="18" xfId="0" applyNumberFormat="1" applyFont="1" applyFill="1" applyBorder="1" applyAlignment="1">
      <alignment vertical="top" shrinkToFit="1"/>
    </xf>
    <xf numFmtId="2" fontId="13" fillId="0" borderId="18" xfId="0" applyNumberFormat="1" applyFont="1" applyFill="1" applyBorder="1" applyAlignment="1">
      <alignment vertical="top" shrinkToFit="1"/>
    </xf>
    <xf numFmtId="2" fontId="20" fillId="0" borderId="18" xfId="0" applyNumberFormat="1" applyFont="1" applyFill="1" applyBorder="1" applyAlignment="1">
      <alignment vertical="top" shrinkToFit="1"/>
    </xf>
    <xf numFmtId="0" fontId="21" fillId="0" borderId="1" xfId="0" applyFont="1" applyFill="1" applyBorder="1" applyAlignment="1">
      <alignment horizontal="left" vertical="top" wrapText="1"/>
    </xf>
    <xf numFmtId="0" fontId="21" fillId="2" borderId="1" xfId="0" applyFont="1" applyFill="1" applyBorder="1" applyAlignment="1">
      <alignment horizontal="left" vertical="top" wrapText="1"/>
    </xf>
    <xf numFmtId="0" fontId="22" fillId="2" borderId="1" xfId="0" applyFont="1" applyFill="1" applyBorder="1" applyAlignment="1">
      <alignment horizontal="left" vertical="top" wrapText="1"/>
    </xf>
    <xf numFmtId="0" fontId="22" fillId="2" borderId="2" xfId="0" applyFont="1" applyFill="1" applyBorder="1" applyAlignment="1">
      <alignment horizontal="left" vertical="top" wrapText="1"/>
    </xf>
    <xf numFmtId="0" fontId="23" fillId="0" borderId="1" xfId="0" applyFont="1" applyFill="1" applyBorder="1" applyAlignment="1">
      <alignment horizontal="left" vertical="top" wrapText="1"/>
    </xf>
    <xf numFmtId="0" fontId="24" fillId="0" borderId="1" xfId="0" applyFont="1" applyFill="1" applyBorder="1" applyAlignment="1">
      <alignment horizontal="left" vertical="top" wrapText="1"/>
    </xf>
    <xf numFmtId="0" fontId="16"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shrinkToFit="1"/>
    </xf>
    <xf numFmtId="1" fontId="3" fillId="0" borderId="2" xfId="0" applyNumberFormat="1" applyFont="1" applyFill="1" applyBorder="1" applyAlignment="1">
      <alignment horizontal="center" vertical="center" shrinkToFit="1"/>
    </xf>
    <xf numFmtId="1" fontId="3" fillId="0" borderId="6" xfId="0" applyNumberFormat="1" applyFont="1" applyFill="1" applyBorder="1" applyAlignment="1">
      <alignment horizontal="center" vertical="center" shrinkToFit="1"/>
    </xf>
    <xf numFmtId="0" fontId="19" fillId="0" borderId="18"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2" fillId="0" borderId="7" xfId="0" applyFont="1" applyFill="1" applyBorder="1" applyAlignment="1">
      <alignment horizontal="left" vertical="top" wrapText="1"/>
    </xf>
    <xf numFmtId="0" fontId="1" fillId="0" borderId="9" xfId="0" applyFont="1" applyFill="1" applyBorder="1" applyAlignment="1">
      <alignment horizontal="left" vertical="top" wrapText="1"/>
    </xf>
    <xf numFmtId="0" fontId="16" fillId="0" borderId="19" xfId="0" applyFont="1" applyFill="1" applyBorder="1" applyAlignment="1">
      <alignment horizontal="center" vertical="top" wrapText="1"/>
    </xf>
    <xf numFmtId="0" fontId="2" fillId="0" borderId="10"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6" fillId="0" borderId="24" xfId="0" applyFont="1" applyFill="1" applyBorder="1" applyAlignment="1">
      <alignment horizontal="center" vertical="center" wrapText="1"/>
    </xf>
    <xf numFmtId="1" fontId="3" fillId="0" borderId="6" xfId="0" applyNumberFormat="1" applyFont="1" applyFill="1" applyBorder="1" applyAlignment="1">
      <alignment horizontal="center" vertical="top" shrinkToFit="1"/>
    </xf>
    <xf numFmtId="0" fontId="15" fillId="0" borderId="18"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105"/>
  <sheetViews>
    <sheetView tabSelected="1" workbookViewId="0">
      <selection activeCell="C8" sqref="C8"/>
    </sheetView>
  </sheetViews>
  <sheetFormatPr defaultColWidth="9.140625" defaultRowHeight="15"/>
  <cols>
    <col min="1" max="1" width="6.28515625" style="13" customWidth="1"/>
    <col min="2" max="2" width="46.5703125" style="12" customWidth="1"/>
    <col min="3" max="3" width="11.28515625" style="12" customWidth="1"/>
    <col min="4" max="4" width="7.42578125" style="12" customWidth="1"/>
    <col min="5" max="5" width="9.7109375" style="12" customWidth="1"/>
    <col min="6" max="6" width="10.85546875" style="12" customWidth="1"/>
    <col min="7" max="16384" width="9.140625" style="12"/>
  </cols>
  <sheetData>
    <row r="1" spans="1:6" ht="48" customHeight="1">
      <c r="A1" s="102" t="s">
        <v>147</v>
      </c>
      <c r="B1" s="102"/>
      <c r="C1" s="102"/>
      <c r="D1" s="102"/>
      <c r="E1" s="102"/>
      <c r="F1" s="102"/>
    </row>
    <row r="2" spans="1:6" ht="19.5" customHeight="1">
      <c r="A2" s="92" t="s">
        <v>0</v>
      </c>
      <c r="B2" s="93" t="s">
        <v>141</v>
      </c>
      <c r="C2" s="93" t="s">
        <v>142</v>
      </c>
      <c r="D2" s="93" t="s">
        <v>143</v>
      </c>
      <c r="E2" s="93" t="s">
        <v>133</v>
      </c>
      <c r="F2" s="93" t="s">
        <v>144</v>
      </c>
    </row>
    <row r="3" spans="1:6" ht="145.5" customHeight="1">
      <c r="A3" s="60">
        <v>1</v>
      </c>
      <c r="B3" s="86" t="s">
        <v>64</v>
      </c>
      <c r="C3" s="21">
        <v>8.9770000000000003</v>
      </c>
      <c r="D3" s="15">
        <v>11927</v>
      </c>
      <c r="E3" s="11" t="s">
        <v>1</v>
      </c>
      <c r="F3" s="29">
        <f>C3*D3/100</f>
        <v>1070.68679</v>
      </c>
    </row>
    <row r="4" spans="1:6" ht="84">
      <c r="A4" s="60">
        <v>2</v>
      </c>
      <c r="B4" s="3" t="s">
        <v>150</v>
      </c>
      <c r="C4" s="15">
        <v>8.98</v>
      </c>
      <c r="D4" s="15">
        <v>7754</v>
      </c>
      <c r="E4" s="7" t="s">
        <v>2</v>
      </c>
      <c r="F4" s="29">
        <f t="shared" ref="F4:F5" si="0">C4*D4/100</f>
        <v>696.30920000000003</v>
      </c>
    </row>
    <row r="5" spans="1:6" ht="85.5" customHeight="1">
      <c r="A5" s="60">
        <v>3</v>
      </c>
      <c r="B5" s="3" t="s">
        <v>167</v>
      </c>
      <c r="C5" s="21">
        <v>7.79</v>
      </c>
      <c r="D5" s="15">
        <v>71181</v>
      </c>
      <c r="E5" s="7" t="s">
        <v>2</v>
      </c>
      <c r="F5" s="29">
        <f t="shared" si="0"/>
        <v>5544.9998999999998</v>
      </c>
    </row>
    <row r="6" spans="1:6" ht="108">
      <c r="A6" s="94">
        <v>4</v>
      </c>
      <c r="B6" s="87" t="s">
        <v>168</v>
      </c>
      <c r="C6" s="15">
        <v>37.869999999999997</v>
      </c>
      <c r="D6" s="15">
        <v>361</v>
      </c>
      <c r="E6" s="7" t="s">
        <v>3</v>
      </c>
      <c r="F6" s="29">
        <v>13671.07</v>
      </c>
    </row>
    <row r="7" spans="1:6" ht="180">
      <c r="A7" s="60">
        <v>5</v>
      </c>
      <c r="B7" s="80" t="s">
        <v>69</v>
      </c>
      <c r="C7" s="15">
        <v>7.9</v>
      </c>
      <c r="D7" s="15">
        <v>5863.13</v>
      </c>
      <c r="E7" s="7" t="s">
        <v>4</v>
      </c>
      <c r="F7" s="29">
        <v>46358.23</v>
      </c>
    </row>
    <row r="8" spans="1:6" ht="120">
      <c r="A8" s="60">
        <v>6</v>
      </c>
      <c r="B8" s="87" t="s">
        <v>169</v>
      </c>
      <c r="C8" s="21">
        <v>3.7869999999999999</v>
      </c>
      <c r="D8" s="18">
        <v>4628.87</v>
      </c>
      <c r="E8" s="11" t="s">
        <v>5</v>
      </c>
      <c r="F8" s="29">
        <v>21746.639999999999</v>
      </c>
    </row>
    <row r="9" spans="1:6" ht="192.75" customHeight="1">
      <c r="A9" s="60">
        <v>7</v>
      </c>
      <c r="B9" s="87" t="s">
        <v>6</v>
      </c>
      <c r="C9" s="15">
        <v>6.13</v>
      </c>
      <c r="D9" s="15">
        <v>265.95</v>
      </c>
      <c r="E9" s="7" t="s">
        <v>3</v>
      </c>
      <c r="F9" s="29">
        <f>C9*D9</f>
        <v>1630.2735</v>
      </c>
    </row>
    <row r="10" spans="1:6" ht="72">
      <c r="A10" s="60">
        <v>8</v>
      </c>
      <c r="B10" s="87" t="s">
        <v>7</v>
      </c>
      <c r="C10" s="15">
        <v>27</v>
      </c>
      <c r="D10" s="15">
        <v>728.47</v>
      </c>
      <c r="E10" s="7" t="s">
        <v>8</v>
      </c>
      <c r="F10" s="29">
        <f t="shared" ref="F10:F14" si="1">C10*D10</f>
        <v>19668.690000000002</v>
      </c>
    </row>
    <row r="11" spans="1:6" ht="48" customHeight="1">
      <c r="A11" s="60">
        <v>9</v>
      </c>
      <c r="B11" s="87" t="s">
        <v>9</v>
      </c>
      <c r="C11" s="15">
        <v>37.869999999999997</v>
      </c>
      <c r="D11" s="15">
        <v>24</v>
      </c>
      <c r="E11" s="7" t="s">
        <v>8</v>
      </c>
      <c r="F11" s="29">
        <f t="shared" si="1"/>
        <v>908.87999999999988</v>
      </c>
    </row>
    <row r="12" spans="1:6" ht="156">
      <c r="A12" s="60">
        <v>10</v>
      </c>
      <c r="B12" s="3" t="s">
        <v>70</v>
      </c>
      <c r="C12" s="15">
        <v>16.57</v>
      </c>
      <c r="D12" s="15">
        <v>209</v>
      </c>
      <c r="E12" s="7" t="s">
        <v>3</v>
      </c>
      <c r="F12" s="29">
        <f t="shared" si="1"/>
        <v>3463.13</v>
      </c>
    </row>
    <row r="13" spans="1:6" ht="180">
      <c r="A13" s="60">
        <v>11</v>
      </c>
      <c r="B13" s="3" t="s">
        <v>71</v>
      </c>
      <c r="C13" s="15">
        <v>42.66</v>
      </c>
      <c r="D13" s="15">
        <v>334</v>
      </c>
      <c r="E13" s="7" t="s">
        <v>3</v>
      </c>
      <c r="F13" s="29">
        <f t="shared" si="1"/>
        <v>14248.439999999999</v>
      </c>
    </row>
    <row r="14" spans="1:6" ht="156">
      <c r="A14" s="60">
        <v>12</v>
      </c>
      <c r="B14" s="3" t="s">
        <v>72</v>
      </c>
      <c r="C14" s="15">
        <v>23.97</v>
      </c>
      <c r="D14" s="15">
        <v>259</v>
      </c>
      <c r="E14" s="11" t="s">
        <v>59</v>
      </c>
      <c r="F14" s="29">
        <f t="shared" si="1"/>
        <v>6208.23</v>
      </c>
    </row>
    <row r="15" spans="1:6" ht="168">
      <c r="A15" s="60">
        <v>13</v>
      </c>
      <c r="B15" s="80" t="s">
        <v>10</v>
      </c>
      <c r="C15" s="21">
        <v>0.753</v>
      </c>
      <c r="D15" s="18">
        <v>55194.51</v>
      </c>
      <c r="E15" s="7" t="s">
        <v>11</v>
      </c>
      <c r="F15" s="29">
        <v>41561.47</v>
      </c>
    </row>
    <row r="16" spans="1:6" ht="121.5" customHeight="1">
      <c r="A16" s="60">
        <v>14</v>
      </c>
      <c r="B16" s="3" t="s">
        <v>73</v>
      </c>
      <c r="C16" s="15">
        <v>4.2</v>
      </c>
      <c r="D16" s="15">
        <v>3402</v>
      </c>
      <c r="E16" s="7" t="s">
        <v>3</v>
      </c>
      <c r="F16" s="29">
        <v>14288.4</v>
      </c>
    </row>
    <row r="17" spans="1:6" ht="96">
      <c r="A17" s="94">
        <v>15</v>
      </c>
      <c r="B17" s="88" t="s">
        <v>12</v>
      </c>
      <c r="C17" s="21">
        <v>4.726</v>
      </c>
      <c r="D17" s="15">
        <v>5613.36</v>
      </c>
      <c r="E17" s="11" t="s">
        <v>13</v>
      </c>
      <c r="F17" s="29">
        <v>26528.74</v>
      </c>
    </row>
    <row r="18" spans="1:6" ht="72">
      <c r="A18" s="95">
        <v>16</v>
      </c>
      <c r="B18" s="89" t="s">
        <v>74</v>
      </c>
      <c r="C18" s="22">
        <v>17.812999999999999</v>
      </c>
      <c r="D18" s="22">
        <v>5836.36</v>
      </c>
      <c r="E18" s="23" t="s">
        <v>13</v>
      </c>
      <c r="F18" s="30">
        <v>103945.57</v>
      </c>
    </row>
    <row r="19" spans="1:6" ht="39.75" customHeight="1">
      <c r="A19" s="50">
        <v>17</v>
      </c>
      <c r="B19" s="34" t="s">
        <v>75</v>
      </c>
      <c r="C19" s="24">
        <v>25.81</v>
      </c>
      <c r="D19" s="24">
        <v>21</v>
      </c>
      <c r="E19" s="8" t="s">
        <v>3</v>
      </c>
      <c r="F19" s="31">
        <v>542.05999999999995</v>
      </c>
    </row>
    <row r="20" spans="1:6" ht="156">
      <c r="A20" s="96">
        <v>18</v>
      </c>
      <c r="B20" s="81" t="s">
        <v>76</v>
      </c>
      <c r="C20" s="19">
        <v>197.44</v>
      </c>
      <c r="D20" s="19">
        <v>148.53</v>
      </c>
      <c r="E20" s="9" t="s">
        <v>3</v>
      </c>
      <c r="F20" s="32">
        <v>29325.759999999998</v>
      </c>
    </row>
    <row r="21" spans="1:6" ht="120">
      <c r="A21" s="60">
        <v>19</v>
      </c>
      <c r="B21" s="80" t="s">
        <v>77</v>
      </c>
      <c r="C21" s="15">
        <v>25.81</v>
      </c>
      <c r="D21" s="15">
        <v>130.53</v>
      </c>
      <c r="E21" s="7" t="s">
        <v>3</v>
      </c>
      <c r="F21" s="29">
        <v>3368.98</v>
      </c>
    </row>
    <row r="22" spans="1:6" ht="48">
      <c r="A22" s="60">
        <v>20</v>
      </c>
      <c r="B22" s="3" t="s">
        <v>67</v>
      </c>
      <c r="C22" s="5">
        <v>9.68</v>
      </c>
      <c r="D22" s="5">
        <v>34</v>
      </c>
      <c r="E22" s="2" t="s">
        <v>59</v>
      </c>
      <c r="F22" s="5">
        <f>C22*D22</f>
        <v>329.12</v>
      </c>
    </row>
    <row r="23" spans="1:6" ht="120">
      <c r="A23" s="60">
        <v>21</v>
      </c>
      <c r="B23" s="3" t="s">
        <v>78</v>
      </c>
      <c r="C23" s="15">
        <v>24.75</v>
      </c>
      <c r="D23" s="15">
        <v>497</v>
      </c>
      <c r="E23" s="7" t="s">
        <v>14</v>
      </c>
      <c r="F23" s="29">
        <v>12300.75</v>
      </c>
    </row>
    <row r="24" spans="1:6" ht="108">
      <c r="A24" s="60">
        <v>22</v>
      </c>
      <c r="B24" s="3" t="s">
        <v>79</v>
      </c>
      <c r="C24" s="15">
        <v>7.875</v>
      </c>
      <c r="D24" s="15">
        <v>2581</v>
      </c>
      <c r="E24" s="7" t="s">
        <v>3</v>
      </c>
      <c r="F24" s="29">
        <v>20325.38</v>
      </c>
    </row>
    <row r="25" spans="1:6" ht="62.25" customHeight="1">
      <c r="A25" s="60">
        <v>23</v>
      </c>
      <c r="B25" s="3" t="s">
        <v>80</v>
      </c>
      <c r="C25" s="15">
        <v>5</v>
      </c>
      <c r="D25" s="15">
        <v>84</v>
      </c>
      <c r="E25" s="7" t="s">
        <v>15</v>
      </c>
      <c r="F25" s="29">
        <v>420</v>
      </c>
    </row>
    <row r="26" spans="1:6" ht="37.5" customHeight="1">
      <c r="A26" s="60">
        <v>24</v>
      </c>
      <c r="B26" s="3" t="s">
        <v>81</v>
      </c>
      <c r="C26" s="15">
        <v>15</v>
      </c>
      <c r="D26" s="15">
        <v>66</v>
      </c>
      <c r="E26" s="7" t="s">
        <v>15</v>
      </c>
      <c r="F26" s="29">
        <v>990</v>
      </c>
    </row>
    <row r="27" spans="1:6" ht="49.5" customHeight="1">
      <c r="A27" s="60">
        <v>25</v>
      </c>
      <c r="B27" s="3" t="s">
        <v>82</v>
      </c>
      <c r="C27" s="15">
        <v>10</v>
      </c>
      <c r="D27" s="15">
        <v>87</v>
      </c>
      <c r="E27" s="7" t="s">
        <v>15</v>
      </c>
      <c r="F27" s="29">
        <v>870</v>
      </c>
    </row>
    <row r="28" spans="1:6" ht="60.75" customHeight="1">
      <c r="A28" s="60">
        <v>26</v>
      </c>
      <c r="B28" s="3" t="s">
        <v>83</v>
      </c>
      <c r="C28" s="15">
        <v>5</v>
      </c>
      <c r="D28" s="15">
        <v>159</v>
      </c>
      <c r="E28" s="7" t="s">
        <v>15</v>
      </c>
      <c r="F28" s="29">
        <v>795</v>
      </c>
    </row>
    <row r="29" spans="1:6" ht="132">
      <c r="A29" s="60">
        <v>27</v>
      </c>
      <c r="B29" s="86" t="s">
        <v>129</v>
      </c>
      <c r="C29" s="15">
        <v>8.25</v>
      </c>
      <c r="D29" s="15">
        <v>464</v>
      </c>
      <c r="E29" s="7" t="s">
        <v>60</v>
      </c>
      <c r="F29" s="29">
        <f>C29*D29</f>
        <v>3828</v>
      </c>
    </row>
    <row r="30" spans="1:6" ht="60">
      <c r="A30" s="60">
        <v>28</v>
      </c>
      <c r="B30" s="3" t="s">
        <v>84</v>
      </c>
      <c r="C30" s="15">
        <v>223.25</v>
      </c>
      <c r="D30" s="15">
        <v>122</v>
      </c>
      <c r="E30" s="7" t="s">
        <v>3</v>
      </c>
      <c r="F30" s="29">
        <v>27236.5</v>
      </c>
    </row>
    <row r="31" spans="1:6" ht="96.75" customHeight="1">
      <c r="A31" s="60">
        <v>29</v>
      </c>
      <c r="B31" s="86" t="s">
        <v>149</v>
      </c>
      <c r="C31" s="15">
        <v>44.93</v>
      </c>
      <c r="D31" s="15">
        <v>4420</v>
      </c>
      <c r="E31" s="7" t="s">
        <v>61</v>
      </c>
      <c r="F31" s="29">
        <v>2018.7</v>
      </c>
    </row>
    <row r="32" spans="1:6" ht="36.75" customHeight="1">
      <c r="A32" s="60">
        <v>30</v>
      </c>
      <c r="B32" s="86" t="s">
        <v>63</v>
      </c>
      <c r="C32" s="15">
        <v>44.93</v>
      </c>
      <c r="D32" s="15">
        <v>49</v>
      </c>
      <c r="E32" s="7" t="s">
        <v>62</v>
      </c>
      <c r="F32" s="29">
        <f t="shared" ref="F32:F94" si="2">C32*D32</f>
        <v>2201.5700000000002</v>
      </c>
    </row>
    <row r="33" spans="1:6" ht="108">
      <c r="A33" s="60">
        <v>31</v>
      </c>
      <c r="B33" s="86" t="s">
        <v>85</v>
      </c>
      <c r="C33" s="15">
        <v>136.69</v>
      </c>
      <c r="D33" s="15">
        <v>45.1</v>
      </c>
      <c r="E33" s="7" t="s">
        <v>62</v>
      </c>
      <c r="F33" s="29">
        <f t="shared" si="2"/>
        <v>6164.7190000000001</v>
      </c>
    </row>
    <row r="34" spans="1:6" ht="108">
      <c r="A34" s="60">
        <v>32</v>
      </c>
      <c r="B34" s="86" t="s">
        <v>86</v>
      </c>
      <c r="C34" s="15">
        <v>136.69</v>
      </c>
      <c r="D34" s="15">
        <v>67</v>
      </c>
      <c r="E34" s="7" t="s">
        <v>62</v>
      </c>
      <c r="F34" s="29">
        <f t="shared" si="2"/>
        <v>9158.23</v>
      </c>
    </row>
    <row r="35" spans="1:6" ht="50.25" customHeight="1">
      <c r="A35" s="60">
        <v>33</v>
      </c>
      <c r="B35" s="3" t="s">
        <v>87</v>
      </c>
      <c r="C35" s="15">
        <v>6.35</v>
      </c>
      <c r="D35" s="15">
        <v>38</v>
      </c>
      <c r="E35" s="7" t="s">
        <v>3</v>
      </c>
      <c r="F35" s="29">
        <f t="shared" si="2"/>
        <v>241.29999999999998</v>
      </c>
    </row>
    <row r="36" spans="1:6" ht="120">
      <c r="A36" s="60">
        <v>34</v>
      </c>
      <c r="B36" s="3" t="s">
        <v>88</v>
      </c>
      <c r="C36" s="15">
        <v>6.35</v>
      </c>
      <c r="D36" s="15">
        <v>81</v>
      </c>
      <c r="E36" s="7" t="s">
        <v>3</v>
      </c>
      <c r="F36" s="29">
        <f t="shared" si="2"/>
        <v>514.35</v>
      </c>
    </row>
    <row r="37" spans="1:6" ht="133.5" customHeight="1">
      <c r="A37" s="60">
        <v>35</v>
      </c>
      <c r="B37" s="80" t="s">
        <v>130</v>
      </c>
      <c r="C37" s="21">
        <v>0.51600000000000001</v>
      </c>
      <c r="D37" s="15">
        <v>9888</v>
      </c>
      <c r="E37" s="7" t="s">
        <v>16</v>
      </c>
      <c r="F37" s="29">
        <f t="shared" si="2"/>
        <v>5102.2080000000005</v>
      </c>
    </row>
    <row r="38" spans="1:6" ht="48">
      <c r="A38" s="60">
        <v>36</v>
      </c>
      <c r="B38" s="3" t="s">
        <v>89</v>
      </c>
      <c r="C38" s="15">
        <v>5.16</v>
      </c>
      <c r="D38" s="15">
        <v>29</v>
      </c>
      <c r="E38" s="7" t="s">
        <v>3</v>
      </c>
      <c r="F38" s="29">
        <f t="shared" si="2"/>
        <v>149.64000000000001</v>
      </c>
    </row>
    <row r="39" spans="1:6" ht="84">
      <c r="A39" s="60">
        <v>37</v>
      </c>
      <c r="B39" s="3" t="s">
        <v>90</v>
      </c>
      <c r="C39" s="15">
        <v>5.16</v>
      </c>
      <c r="D39" s="15">
        <v>79</v>
      </c>
      <c r="E39" s="7" t="s">
        <v>3</v>
      </c>
      <c r="F39" s="29">
        <f t="shared" si="2"/>
        <v>407.64</v>
      </c>
    </row>
    <row r="40" spans="1:6" ht="327" customHeight="1">
      <c r="A40" s="60">
        <v>38</v>
      </c>
      <c r="B40" s="80" t="s">
        <v>91</v>
      </c>
      <c r="C40" s="15">
        <v>23.97</v>
      </c>
      <c r="D40" s="15">
        <v>1688</v>
      </c>
      <c r="E40" s="7" t="s">
        <v>3</v>
      </c>
      <c r="F40" s="29">
        <f t="shared" si="2"/>
        <v>40461.360000000001</v>
      </c>
    </row>
    <row r="41" spans="1:6" ht="180.75" customHeight="1">
      <c r="A41" s="60">
        <v>39</v>
      </c>
      <c r="B41" s="80" t="s">
        <v>92</v>
      </c>
      <c r="C41" s="15">
        <v>82.43</v>
      </c>
      <c r="D41" s="15">
        <v>1035</v>
      </c>
      <c r="E41" s="7" t="s">
        <v>3</v>
      </c>
      <c r="F41" s="29">
        <f t="shared" si="2"/>
        <v>85315.05</v>
      </c>
    </row>
    <row r="42" spans="1:6" ht="157.5" customHeight="1">
      <c r="A42" s="60">
        <v>40</v>
      </c>
      <c r="B42" s="3" t="s">
        <v>93</v>
      </c>
      <c r="C42" s="15">
        <v>8.4</v>
      </c>
      <c r="D42" s="15">
        <v>183</v>
      </c>
      <c r="E42" s="7" t="s">
        <v>17</v>
      </c>
      <c r="F42" s="29">
        <f t="shared" si="2"/>
        <v>1537.2</v>
      </c>
    </row>
    <row r="43" spans="1:6" ht="23.25" customHeight="1">
      <c r="A43" s="60">
        <v>41</v>
      </c>
      <c r="B43" s="20" t="s">
        <v>18</v>
      </c>
      <c r="C43" s="15">
        <v>7.2</v>
      </c>
      <c r="D43" s="15">
        <v>658</v>
      </c>
      <c r="E43" s="7" t="s">
        <v>17</v>
      </c>
      <c r="F43" s="29">
        <f t="shared" si="2"/>
        <v>4737.6000000000004</v>
      </c>
    </row>
    <row r="44" spans="1:6" ht="24" customHeight="1">
      <c r="A44" s="60">
        <v>42</v>
      </c>
      <c r="B44" s="20" t="s">
        <v>19</v>
      </c>
      <c r="C44" s="15">
        <v>6.48</v>
      </c>
      <c r="D44" s="15">
        <v>263</v>
      </c>
      <c r="E44" s="7" t="s">
        <v>17</v>
      </c>
      <c r="F44" s="29">
        <f t="shared" si="2"/>
        <v>1704.24</v>
      </c>
    </row>
    <row r="45" spans="1:6" ht="50.25" customHeight="1">
      <c r="A45" s="60">
        <v>43</v>
      </c>
      <c r="B45" s="3" t="s">
        <v>94</v>
      </c>
      <c r="C45" s="15">
        <v>1.08</v>
      </c>
      <c r="D45" s="15">
        <v>585</v>
      </c>
      <c r="E45" s="7" t="s">
        <v>20</v>
      </c>
      <c r="F45" s="29">
        <f t="shared" si="2"/>
        <v>631.80000000000007</v>
      </c>
    </row>
    <row r="46" spans="1:6" ht="50.25" customHeight="1">
      <c r="A46" s="60">
        <v>44</v>
      </c>
      <c r="B46" s="3" t="s">
        <v>95</v>
      </c>
      <c r="C46" s="15">
        <v>450</v>
      </c>
      <c r="D46" s="15">
        <v>12</v>
      </c>
      <c r="E46" s="7" t="s">
        <v>15</v>
      </c>
      <c r="F46" s="29">
        <f t="shared" si="2"/>
        <v>5400</v>
      </c>
    </row>
    <row r="47" spans="1:6" ht="84" customHeight="1">
      <c r="A47" s="60">
        <v>45</v>
      </c>
      <c r="B47" s="3" t="s">
        <v>65</v>
      </c>
      <c r="C47" s="16">
        <v>10</v>
      </c>
      <c r="D47" s="16">
        <v>162</v>
      </c>
      <c r="E47" s="17" t="s">
        <v>21</v>
      </c>
      <c r="F47" s="29">
        <f t="shared" si="2"/>
        <v>1620</v>
      </c>
    </row>
    <row r="48" spans="1:6" ht="37.5" customHeight="1">
      <c r="A48" s="60">
        <v>46</v>
      </c>
      <c r="B48" s="3" t="s">
        <v>96</v>
      </c>
      <c r="C48" s="16">
        <v>3</v>
      </c>
      <c r="D48" s="16">
        <v>187</v>
      </c>
      <c r="E48" s="17" t="s">
        <v>21</v>
      </c>
      <c r="F48" s="29">
        <f t="shared" si="2"/>
        <v>561</v>
      </c>
    </row>
    <row r="49" spans="1:6" ht="38.25" customHeight="1">
      <c r="A49" s="60">
        <v>47</v>
      </c>
      <c r="B49" s="3" t="s">
        <v>97</v>
      </c>
      <c r="C49" s="16">
        <v>3</v>
      </c>
      <c r="D49" s="16">
        <v>127</v>
      </c>
      <c r="E49" s="17" t="s">
        <v>21</v>
      </c>
      <c r="F49" s="29">
        <f t="shared" si="2"/>
        <v>381</v>
      </c>
    </row>
    <row r="50" spans="1:6">
      <c r="A50" s="60"/>
      <c r="B50" s="82" t="s">
        <v>22</v>
      </c>
      <c r="C50" s="16"/>
      <c r="D50" s="16"/>
      <c r="E50" s="17"/>
      <c r="F50" s="29"/>
    </row>
    <row r="51" spans="1:6" ht="60">
      <c r="A51" s="60">
        <v>48</v>
      </c>
      <c r="B51" s="90" t="s">
        <v>98</v>
      </c>
      <c r="C51" s="15">
        <v>5</v>
      </c>
      <c r="D51" s="16">
        <v>3104</v>
      </c>
      <c r="E51" s="17" t="s">
        <v>21</v>
      </c>
      <c r="F51" s="29">
        <f t="shared" si="2"/>
        <v>15520</v>
      </c>
    </row>
    <row r="52" spans="1:6" ht="60">
      <c r="A52" s="60">
        <f>A51+1</f>
        <v>49</v>
      </c>
      <c r="B52" s="90" t="s">
        <v>99</v>
      </c>
      <c r="C52" s="15">
        <v>5</v>
      </c>
      <c r="D52" s="16">
        <v>485</v>
      </c>
      <c r="E52" s="17" t="s">
        <v>21</v>
      </c>
      <c r="F52" s="29">
        <f t="shared" si="2"/>
        <v>2425</v>
      </c>
    </row>
    <row r="53" spans="1:6" ht="72">
      <c r="A53" s="60">
        <f t="shared" ref="A53:A96" si="3">A52+1</f>
        <v>50</v>
      </c>
      <c r="B53" s="90" t="s">
        <v>100</v>
      </c>
      <c r="C53" s="15">
        <v>2</v>
      </c>
      <c r="D53" s="16">
        <v>945</v>
      </c>
      <c r="E53" s="17" t="s">
        <v>21</v>
      </c>
      <c r="F53" s="29">
        <f t="shared" si="2"/>
        <v>1890</v>
      </c>
    </row>
    <row r="54" spans="1:6" ht="60">
      <c r="A54" s="60">
        <f t="shared" si="3"/>
        <v>51</v>
      </c>
      <c r="B54" s="91" t="s">
        <v>101</v>
      </c>
      <c r="C54" s="15">
        <v>3</v>
      </c>
      <c r="D54" s="16">
        <v>881</v>
      </c>
      <c r="E54" s="17" t="s">
        <v>66</v>
      </c>
      <c r="F54" s="29">
        <f t="shared" si="2"/>
        <v>2643</v>
      </c>
    </row>
    <row r="55" spans="1:6" ht="60">
      <c r="A55" s="60">
        <f t="shared" si="3"/>
        <v>52</v>
      </c>
      <c r="B55" s="90" t="s">
        <v>102</v>
      </c>
      <c r="C55" s="15">
        <v>5</v>
      </c>
      <c r="D55" s="15">
        <v>1015</v>
      </c>
      <c r="E55" s="17" t="s">
        <v>23</v>
      </c>
      <c r="F55" s="29">
        <f t="shared" si="2"/>
        <v>5075</v>
      </c>
    </row>
    <row r="56" spans="1:6" ht="60">
      <c r="A56" s="60">
        <f t="shared" si="3"/>
        <v>53</v>
      </c>
      <c r="B56" s="90" t="s">
        <v>103</v>
      </c>
      <c r="C56" s="15">
        <v>4</v>
      </c>
      <c r="D56" s="15">
        <v>155</v>
      </c>
      <c r="E56" s="7" t="s">
        <v>15</v>
      </c>
      <c r="F56" s="29">
        <f t="shared" si="2"/>
        <v>620</v>
      </c>
    </row>
    <row r="57" spans="1:6" ht="48">
      <c r="A57" s="60">
        <f t="shared" si="3"/>
        <v>54</v>
      </c>
      <c r="B57" s="90" t="s">
        <v>104</v>
      </c>
      <c r="C57" s="15">
        <v>1</v>
      </c>
      <c r="D57" s="16">
        <v>414</v>
      </c>
      <c r="E57" s="17" t="s">
        <v>21</v>
      </c>
      <c r="F57" s="29">
        <f t="shared" si="2"/>
        <v>414</v>
      </c>
    </row>
    <row r="58" spans="1:6" ht="84">
      <c r="A58" s="60">
        <f t="shared" si="3"/>
        <v>55</v>
      </c>
      <c r="B58" s="90" t="s">
        <v>105</v>
      </c>
      <c r="C58" s="15">
        <v>2</v>
      </c>
      <c r="D58" s="15">
        <v>2208</v>
      </c>
      <c r="E58" s="7" t="s">
        <v>15</v>
      </c>
      <c r="F58" s="29">
        <f t="shared" si="2"/>
        <v>4416</v>
      </c>
    </row>
    <row r="59" spans="1:6" ht="36">
      <c r="A59" s="60">
        <f t="shared" si="3"/>
        <v>56</v>
      </c>
      <c r="B59" s="91" t="s">
        <v>106</v>
      </c>
      <c r="C59" s="15">
        <v>2</v>
      </c>
      <c r="D59" s="15">
        <v>1497</v>
      </c>
      <c r="E59" s="7" t="s">
        <v>24</v>
      </c>
      <c r="F59" s="29">
        <f t="shared" si="2"/>
        <v>2994</v>
      </c>
    </row>
    <row r="60" spans="1:6" ht="60.75" customHeight="1">
      <c r="A60" s="60">
        <f t="shared" si="3"/>
        <v>57</v>
      </c>
      <c r="B60" s="90" t="s">
        <v>107</v>
      </c>
      <c r="C60" s="15">
        <v>5</v>
      </c>
      <c r="D60" s="15">
        <v>107</v>
      </c>
      <c r="E60" s="17" t="s">
        <v>21</v>
      </c>
      <c r="F60" s="29">
        <f t="shared" si="2"/>
        <v>535</v>
      </c>
    </row>
    <row r="61" spans="1:6" ht="60">
      <c r="A61" s="60">
        <f t="shared" si="3"/>
        <v>58</v>
      </c>
      <c r="B61" s="90" t="s">
        <v>108</v>
      </c>
      <c r="C61" s="15">
        <v>2</v>
      </c>
      <c r="D61" s="16">
        <v>91</v>
      </c>
      <c r="E61" s="17" t="s">
        <v>21</v>
      </c>
      <c r="F61" s="29">
        <f t="shared" si="2"/>
        <v>182</v>
      </c>
    </row>
    <row r="62" spans="1:6" ht="48">
      <c r="A62" s="60">
        <f t="shared" si="3"/>
        <v>59</v>
      </c>
      <c r="B62" s="90" t="s">
        <v>109</v>
      </c>
      <c r="C62" s="16">
        <v>5</v>
      </c>
      <c r="D62" s="15">
        <v>1251</v>
      </c>
      <c r="E62" s="17" t="s">
        <v>21</v>
      </c>
      <c r="F62" s="29">
        <f t="shared" si="2"/>
        <v>6255</v>
      </c>
    </row>
    <row r="63" spans="1:6" ht="48">
      <c r="A63" s="60">
        <f t="shared" si="3"/>
        <v>60</v>
      </c>
      <c r="B63" s="90" t="s">
        <v>110</v>
      </c>
      <c r="C63" s="16">
        <v>7</v>
      </c>
      <c r="D63" s="15">
        <v>539</v>
      </c>
      <c r="E63" s="17" t="s">
        <v>21</v>
      </c>
      <c r="F63" s="29">
        <f t="shared" si="2"/>
        <v>3773</v>
      </c>
    </row>
    <row r="64" spans="1:6" ht="48">
      <c r="A64" s="60">
        <f t="shared" si="3"/>
        <v>61</v>
      </c>
      <c r="B64" s="90" t="s">
        <v>111</v>
      </c>
      <c r="C64" s="15">
        <v>5</v>
      </c>
      <c r="D64" s="15">
        <v>493</v>
      </c>
      <c r="E64" s="17" t="s">
        <v>21</v>
      </c>
      <c r="F64" s="29">
        <f t="shared" si="2"/>
        <v>2465</v>
      </c>
    </row>
    <row r="65" spans="1:6" ht="48">
      <c r="A65" s="60">
        <f t="shared" si="3"/>
        <v>62</v>
      </c>
      <c r="B65" s="90" t="s">
        <v>151</v>
      </c>
      <c r="C65" s="15">
        <v>5</v>
      </c>
      <c r="D65" s="15">
        <v>815</v>
      </c>
      <c r="E65" s="7" t="s">
        <v>15</v>
      </c>
      <c r="F65" s="29">
        <f t="shared" si="2"/>
        <v>4075</v>
      </c>
    </row>
    <row r="66" spans="1:6" ht="73.5" customHeight="1">
      <c r="A66" s="60">
        <f t="shared" si="3"/>
        <v>63</v>
      </c>
      <c r="B66" s="90" t="s">
        <v>112</v>
      </c>
      <c r="C66" s="15">
        <v>2</v>
      </c>
      <c r="D66" s="15">
        <v>555</v>
      </c>
      <c r="E66" s="7" t="s">
        <v>15</v>
      </c>
      <c r="F66" s="29">
        <f t="shared" si="2"/>
        <v>1110</v>
      </c>
    </row>
    <row r="67" spans="1:6" ht="204">
      <c r="A67" s="60">
        <f t="shared" si="3"/>
        <v>64</v>
      </c>
      <c r="B67" s="90" t="s">
        <v>113</v>
      </c>
      <c r="C67" s="16">
        <v>25</v>
      </c>
      <c r="D67" s="16">
        <v>177</v>
      </c>
      <c r="E67" s="17" t="s">
        <v>25</v>
      </c>
      <c r="F67" s="29">
        <f t="shared" si="2"/>
        <v>4425</v>
      </c>
    </row>
    <row r="68" spans="1:6" ht="24">
      <c r="A68" s="60">
        <f t="shared" si="3"/>
        <v>65</v>
      </c>
      <c r="B68" s="90" t="s">
        <v>114</v>
      </c>
      <c r="C68" s="16">
        <v>10</v>
      </c>
      <c r="D68" s="16">
        <v>101</v>
      </c>
      <c r="E68" s="17" t="s">
        <v>25</v>
      </c>
      <c r="F68" s="29">
        <f t="shared" si="2"/>
        <v>1010</v>
      </c>
    </row>
    <row r="69" spans="1:6" ht="24">
      <c r="A69" s="60">
        <f t="shared" si="3"/>
        <v>66</v>
      </c>
      <c r="B69" s="90" t="s">
        <v>115</v>
      </c>
      <c r="C69" s="16">
        <v>10</v>
      </c>
      <c r="D69" s="16">
        <v>137</v>
      </c>
      <c r="E69" s="17" t="s">
        <v>25</v>
      </c>
      <c r="F69" s="29">
        <f t="shared" si="2"/>
        <v>1370</v>
      </c>
    </row>
    <row r="70" spans="1:6" ht="48">
      <c r="A70" s="60">
        <f t="shared" si="3"/>
        <v>67</v>
      </c>
      <c r="B70" s="90" t="s">
        <v>116</v>
      </c>
      <c r="C70" s="25">
        <v>2</v>
      </c>
      <c r="D70" s="15">
        <v>778</v>
      </c>
      <c r="E70" s="7" t="s">
        <v>15</v>
      </c>
      <c r="F70" s="29">
        <f t="shared" si="2"/>
        <v>1556</v>
      </c>
    </row>
    <row r="71" spans="1:6" ht="48">
      <c r="A71" s="60">
        <f t="shared" si="3"/>
        <v>68</v>
      </c>
      <c r="B71" s="90" t="s">
        <v>117</v>
      </c>
      <c r="C71" s="15">
        <v>2</v>
      </c>
      <c r="D71" s="16">
        <v>5128</v>
      </c>
      <c r="E71" s="17" t="s">
        <v>21</v>
      </c>
      <c r="F71" s="29">
        <f t="shared" si="2"/>
        <v>10256</v>
      </c>
    </row>
    <row r="72" spans="1:6" ht="48">
      <c r="A72" s="60">
        <f t="shared" si="3"/>
        <v>69</v>
      </c>
      <c r="B72" s="90" t="s">
        <v>118</v>
      </c>
      <c r="C72" s="15">
        <v>2</v>
      </c>
      <c r="D72" s="16">
        <v>96</v>
      </c>
      <c r="E72" s="17" t="s">
        <v>21</v>
      </c>
      <c r="F72" s="29">
        <f t="shared" si="2"/>
        <v>192</v>
      </c>
    </row>
    <row r="73" spans="1:6" ht="36">
      <c r="A73" s="60">
        <f t="shared" si="3"/>
        <v>70</v>
      </c>
      <c r="B73" s="90" t="s">
        <v>119</v>
      </c>
      <c r="C73" s="15">
        <v>4</v>
      </c>
      <c r="D73" s="15">
        <v>19</v>
      </c>
      <c r="E73" s="7" t="s">
        <v>15</v>
      </c>
      <c r="F73" s="29">
        <f t="shared" si="2"/>
        <v>76</v>
      </c>
    </row>
    <row r="74" spans="1:6" ht="49.5" customHeight="1">
      <c r="A74" s="60">
        <f t="shared" si="3"/>
        <v>71</v>
      </c>
      <c r="B74" s="90" t="s">
        <v>120</v>
      </c>
      <c r="C74" s="15">
        <v>30</v>
      </c>
      <c r="D74" s="16">
        <v>292</v>
      </c>
      <c r="E74" s="17" t="s">
        <v>25</v>
      </c>
      <c r="F74" s="29">
        <f t="shared" si="2"/>
        <v>8760</v>
      </c>
    </row>
    <row r="75" spans="1:6" ht="24">
      <c r="A75" s="60">
        <f t="shared" si="3"/>
        <v>72</v>
      </c>
      <c r="B75" s="91" t="s">
        <v>165</v>
      </c>
      <c r="C75" s="15">
        <v>8</v>
      </c>
      <c r="D75" s="15">
        <v>85</v>
      </c>
      <c r="E75" s="7" t="s">
        <v>15</v>
      </c>
      <c r="F75" s="29">
        <f t="shared" si="2"/>
        <v>680</v>
      </c>
    </row>
    <row r="76" spans="1:6">
      <c r="A76" s="60">
        <f t="shared" si="3"/>
        <v>73</v>
      </c>
      <c r="B76" s="90" t="s">
        <v>152</v>
      </c>
      <c r="C76" s="15">
        <v>12</v>
      </c>
      <c r="D76" s="15">
        <v>85</v>
      </c>
      <c r="E76" s="7" t="s">
        <v>15</v>
      </c>
      <c r="F76" s="29">
        <f t="shared" si="2"/>
        <v>1020</v>
      </c>
    </row>
    <row r="77" spans="1:6">
      <c r="A77" s="60">
        <f t="shared" si="3"/>
        <v>74</v>
      </c>
      <c r="B77" s="90" t="s">
        <v>153</v>
      </c>
      <c r="C77" s="15">
        <v>10</v>
      </c>
      <c r="D77" s="15">
        <v>195</v>
      </c>
      <c r="E77" s="7" t="s">
        <v>15</v>
      </c>
      <c r="F77" s="29">
        <f t="shared" si="2"/>
        <v>1950</v>
      </c>
    </row>
    <row r="78" spans="1:6">
      <c r="A78" s="60">
        <f t="shared" si="3"/>
        <v>75</v>
      </c>
      <c r="B78" s="90" t="s">
        <v>154</v>
      </c>
      <c r="C78" s="15">
        <v>10</v>
      </c>
      <c r="D78" s="15">
        <v>89</v>
      </c>
      <c r="E78" s="7" t="s">
        <v>15</v>
      </c>
      <c r="F78" s="29">
        <f t="shared" si="2"/>
        <v>890</v>
      </c>
    </row>
    <row r="79" spans="1:6">
      <c r="A79" s="60">
        <f t="shared" si="3"/>
        <v>76</v>
      </c>
      <c r="B79" s="90" t="s">
        <v>155</v>
      </c>
      <c r="C79" s="15">
        <v>7</v>
      </c>
      <c r="D79" s="15">
        <v>147</v>
      </c>
      <c r="E79" s="7" t="s">
        <v>15</v>
      </c>
      <c r="F79" s="29">
        <f t="shared" si="2"/>
        <v>1029</v>
      </c>
    </row>
    <row r="80" spans="1:6">
      <c r="A80" s="60">
        <f t="shared" si="3"/>
        <v>77</v>
      </c>
      <c r="B80" s="90" t="s">
        <v>156</v>
      </c>
      <c r="C80" s="15">
        <v>30</v>
      </c>
      <c r="D80" s="15">
        <v>21</v>
      </c>
      <c r="E80" s="7" t="s">
        <v>15</v>
      </c>
      <c r="F80" s="29">
        <f t="shared" si="2"/>
        <v>630</v>
      </c>
    </row>
    <row r="81" spans="1:8" ht="24">
      <c r="A81" s="60">
        <f t="shared" si="3"/>
        <v>78</v>
      </c>
      <c r="B81" s="90" t="s">
        <v>157</v>
      </c>
      <c r="C81" s="15">
        <v>4</v>
      </c>
      <c r="D81" s="15">
        <v>142</v>
      </c>
      <c r="E81" s="7" t="s">
        <v>15</v>
      </c>
      <c r="F81" s="29">
        <f t="shared" si="2"/>
        <v>568</v>
      </c>
    </row>
    <row r="82" spans="1:8">
      <c r="A82" s="60">
        <f t="shared" si="3"/>
        <v>79</v>
      </c>
      <c r="B82" s="90" t="s">
        <v>158</v>
      </c>
      <c r="C82" s="15">
        <v>7</v>
      </c>
      <c r="D82" s="15">
        <v>144</v>
      </c>
      <c r="E82" s="7" t="s">
        <v>15</v>
      </c>
      <c r="F82" s="29">
        <f t="shared" si="2"/>
        <v>1008</v>
      </c>
    </row>
    <row r="83" spans="1:8">
      <c r="A83" s="60">
        <f t="shared" si="3"/>
        <v>80</v>
      </c>
      <c r="B83" s="90" t="s">
        <v>159</v>
      </c>
      <c r="C83" s="15">
        <v>15</v>
      </c>
      <c r="D83" s="15">
        <v>17</v>
      </c>
      <c r="E83" s="7" t="s">
        <v>15</v>
      </c>
      <c r="F83" s="29">
        <f t="shared" si="2"/>
        <v>255</v>
      </c>
    </row>
    <row r="84" spans="1:8">
      <c r="A84" s="60">
        <f t="shared" si="3"/>
        <v>81</v>
      </c>
      <c r="B84" s="90" t="s">
        <v>160</v>
      </c>
      <c r="C84" s="15">
        <v>1</v>
      </c>
      <c r="D84" s="15">
        <v>187</v>
      </c>
      <c r="E84" s="26" t="s">
        <v>26</v>
      </c>
      <c r="F84" s="29">
        <f t="shared" si="2"/>
        <v>187</v>
      </c>
    </row>
    <row r="85" spans="1:8">
      <c r="A85" s="60">
        <f t="shared" si="3"/>
        <v>82</v>
      </c>
      <c r="B85" s="90" t="s">
        <v>161</v>
      </c>
      <c r="C85" s="15">
        <v>1</v>
      </c>
      <c r="D85" s="15">
        <v>103</v>
      </c>
      <c r="E85" s="26" t="s">
        <v>27</v>
      </c>
      <c r="F85" s="29">
        <f t="shared" si="2"/>
        <v>103</v>
      </c>
    </row>
    <row r="86" spans="1:8" ht="72">
      <c r="A86" s="60">
        <f t="shared" si="3"/>
        <v>83</v>
      </c>
      <c r="B86" s="90" t="s">
        <v>121</v>
      </c>
      <c r="C86" s="15">
        <v>25</v>
      </c>
      <c r="D86" s="15">
        <v>84</v>
      </c>
      <c r="E86" s="7" t="s">
        <v>14</v>
      </c>
      <c r="F86" s="29">
        <f t="shared" si="2"/>
        <v>2100</v>
      </c>
    </row>
    <row r="87" spans="1:8" ht="120">
      <c r="A87" s="60">
        <f t="shared" si="3"/>
        <v>84</v>
      </c>
      <c r="B87" s="90" t="s">
        <v>122</v>
      </c>
      <c r="C87" s="15">
        <v>30</v>
      </c>
      <c r="D87" s="15">
        <v>188</v>
      </c>
      <c r="E87" s="7" t="s">
        <v>14</v>
      </c>
      <c r="F87" s="29">
        <f t="shared" si="2"/>
        <v>5640</v>
      </c>
    </row>
    <row r="88" spans="1:8">
      <c r="A88" s="60">
        <f t="shared" si="3"/>
        <v>85</v>
      </c>
      <c r="B88" s="90" t="s">
        <v>162</v>
      </c>
      <c r="C88" s="15">
        <v>6</v>
      </c>
      <c r="D88" s="15">
        <v>84</v>
      </c>
      <c r="E88" s="7" t="s">
        <v>14</v>
      </c>
      <c r="F88" s="29">
        <f t="shared" si="2"/>
        <v>504</v>
      </c>
    </row>
    <row r="89" spans="1:8">
      <c r="A89" s="60">
        <f t="shared" si="3"/>
        <v>86</v>
      </c>
      <c r="B89" s="90" t="s">
        <v>163</v>
      </c>
      <c r="C89" s="15">
        <v>2</v>
      </c>
      <c r="D89" s="15">
        <v>78</v>
      </c>
      <c r="E89" s="7" t="s">
        <v>14</v>
      </c>
      <c r="F89" s="29">
        <f t="shared" si="2"/>
        <v>156</v>
      </c>
    </row>
    <row r="90" spans="1:8" ht="264">
      <c r="A90" s="60">
        <f t="shared" si="3"/>
        <v>87</v>
      </c>
      <c r="B90" s="90" t="s">
        <v>166</v>
      </c>
      <c r="C90" s="15">
        <v>5</v>
      </c>
      <c r="D90" s="16">
        <v>7248</v>
      </c>
      <c r="E90" s="17" t="s">
        <v>21</v>
      </c>
      <c r="F90" s="29">
        <f t="shared" si="2"/>
        <v>36240</v>
      </c>
    </row>
    <row r="91" spans="1:8" ht="338.25" customHeight="1">
      <c r="A91" s="60">
        <f t="shared" si="3"/>
        <v>88</v>
      </c>
      <c r="B91" s="90" t="s">
        <v>123</v>
      </c>
      <c r="C91" s="15">
        <v>1</v>
      </c>
      <c r="D91" s="27">
        <v>48162</v>
      </c>
      <c r="E91" s="17" t="s">
        <v>21</v>
      </c>
      <c r="F91" s="29">
        <f t="shared" si="2"/>
        <v>48162</v>
      </c>
    </row>
    <row r="92" spans="1:8" ht="290.25" customHeight="1">
      <c r="A92" s="60">
        <f t="shared" si="3"/>
        <v>89</v>
      </c>
      <c r="B92" s="90" t="s">
        <v>124</v>
      </c>
      <c r="C92" s="15">
        <v>1</v>
      </c>
      <c r="D92" s="27">
        <v>16621</v>
      </c>
      <c r="E92" s="17" t="s">
        <v>21</v>
      </c>
      <c r="F92" s="29">
        <f t="shared" si="2"/>
        <v>16621</v>
      </c>
    </row>
    <row r="93" spans="1:8" ht="50.25" customHeight="1">
      <c r="A93" s="60">
        <f t="shared" si="3"/>
        <v>90</v>
      </c>
      <c r="B93" s="91" t="s">
        <v>164</v>
      </c>
      <c r="C93" s="16">
        <v>2</v>
      </c>
      <c r="D93" s="16">
        <v>430</v>
      </c>
      <c r="E93" s="17" t="s">
        <v>21</v>
      </c>
      <c r="F93" s="29">
        <f t="shared" si="2"/>
        <v>860</v>
      </c>
    </row>
    <row r="94" spans="1:8" ht="50.25" customHeight="1">
      <c r="A94" s="60">
        <f t="shared" si="3"/>
        <v>91</v>
      </c>
      <c r="B94" s="90" t="s">
        <v>125</v>
      </c>
      <c r="C94" s="15">
        <v>2</v>
      </c>
      <c r="D94" s="15">
        <v>484</v>
      </c>
      <c r="E94" s="7" t="s">
        <v>15</v>
      </c>
      <c r="F94" s="29">
        <f t="shared" si="2"/>
        <v>968</v>
      </c>
    </row>
    <row r="95" spans="1:8" ht="35.25" customHeight="1">
      <c r="A95" s="60">
        <f t="shared" si="3"/>
        <v>92</v>
      </c>
      <c r="B95" s="90" t="s">
        <v>126</v>
      </c>
      <c r="C95" s="15">
        <v>7</v>
      </c>
      <c r="D95" s="15">
        <v>58</v>
      </c>
      <c r="E95" s="7" t="s">
        <v>15</v>
      </c>
      <c r="F95" s="29">
        <v>406</v>
      </c>
    </row>
    <row r="96" spans="1:8" ht="60">
      <c r="A96" s="60">
        <f t="shared" si="3"/>
        <v>93</v>
      </c>
      <c r="B96" s="90" t="s">
        <v>127</v>
      </c>
      <c r="C96" s="15">
        <v>2</v>
      </c>
      <c r="D96" s="15">
        <v>341</v>
      </c>
      <c r="E96" s="7" t="s">
        <v>15</v>
      </c>
      <c r="F96" s="29">
        <v>682</v>
      </c>
      <c r="H96" s="12" t="s">
        <v>134</v>
      </c>
    </row>
    <row r="97" spans="1:7">
      <c r="A97" s="14"/>
      <c r="B97" s="1"/>
      <c r="C97" s="15"/>
      <c r="D97" s="15"/>
      <c r="E97" s="7"/>
      <c r="F97" s="30">
        <f>SUM(F3:F96)</f>
        <v>792874.91638999991</v>
      </c>
    </row>
    <row r="98" spans="1:7">
      <c r="A98" s="14"/>
      <c r="B98" s="100" t="s">
        <v>28</v>
      </c>
      <c r="C98" s="99"/>
      <c r="D98" s="28">
        <v>0.09</v>
      </c>
      <c r="E98" s="77"/>
      <c r="F98" s="83">
        <f>F97*9%</f>
        <v>71358.742475099993</v>
      </c>
      <c r="G98" s="38"/>
    </row>
    <row r="99" spans="1:7">
      <c r="A99" s="1"/>
      <c r="B99" s="100" t="s">
        <v>29</v>
      </c>
      <c r="C99" s="99"/>
      <c r="D99" s="28">
        <v>0.09</v>
      </c>
      <c r="E99" s="77"/>
      <c r="F99" s="83">
        <f>F97*9%</f>
        <v>71358.742475099993</v>
      </c>
      <c r="G99" s="38"/>
    </row>
    <row r="100" spans="1:7">
      <c r="A100" s="1"/>
      <c r="B100" s="98" t="s">
        <v>30</v>
      </c>
      <c r="C100" s="101"/>
      <c r="D100" s="99"/>
      <c r="E100" s="77"/>
      <c r="F100" s="83">
        <f>F97+F98+F99</f>
        <v>935592.40134019987</v>
      </c>
      <c r="G100" s="38"/>
    </row>
    <row r="101" spans="1:7">
      <c r="A101" s="1"/>
      <c r="B101" s="98" t="s">
        <v>31</v>
      </c>
      <c r="C101" s="99"/>
      <c r="D101" s="28">
        <v>0.01</v>
      </c>
      <c r="E101" s="77"/>
      <c r="F101" s="83">
        <f>F100*1%</f>
        <v>9355.9240134019983</v>
      </c>
      <c r="G101" s="38"/>
    </row>
    <row r="102" spans="1:7">
      <c r="A102" s="1"/>
      <c r="B102" s="100" t="s">
        <v>131</v>
      </c>
      <c r="C102" s="101"/>
      <c r="D102" s="99"/>
      <c r="E102" s="79"/>
      <c r="F102" s="84">
        <f>SUM(F100:F101)</f>
        <v>944948.32535360183</v>
      </c>
      <c r="G102" s="39"/>
    </row>
    <row r="103" spans="1:7">
      <c r="A103" s="1"/>
      <c r="B103" s="98" t="s">
        <v>32</v>
      </c>
      <c r="C103" s="101"/>
      <c r="D103" s="99"/>
      <c r="E103" s="77"/>
      <c r="F103" s="83">
        <f>F102*3%</f>
        <v>28348.449760608055</v>
      </c>
      <c r="G103" s="38"/>
    </row>
    <row r="104" spans="1:7" ht="15" customHeight="1">
      <c r="A104" s="33"/>
      <c r="B104" s="103" t="s">
        <v>132</v>
      </c>
      <c r="C104" s="104"/>
      <c r="D104" s="105"/>
      <c r="E104" s="77"/>
      <c r="F104" s="83">
        <f>SUM(F102:F103)</f>
        <v>973296.77511420986</v>
      </c>
      <c r="G104" s="38"/>
    </row>
    <row r="105" spans="1:7" ht="16.5" thickBot="1">
      <c r="A105" s="35"/>
      <c r="B105" s="97" t="s">
        <v>128</v>
      </c>
      <c r="C105" s="97"/>
      <c r="D105" s="97"/>
      <c r="E105" s="78"/>
      <c r="F105" s="85">
        <v>973297</v>
      </c>
      <c r="G105" s="40"/>
    </row>
  </sheetData>
  <mergeCells count="9">
    <mergeCell ref="B105:D105"/>
    <mergeCell ref="B101:C101"/>
    <mergeCell ref="B102:D102"/>
    <mergeCell ref="B103:D103"/>
    <mergeCell ref="A1:F1"/>
    <mergeCell ref="B98:C98"/>
    <mergeCell ref="B99:C99"/>
    <mergeCell ref="B100:D100"/>
    <mergeCell ref="B104:D104"/>
  </mergeCells>
  <pageMargins left="0.47244094488188981" right="0" top="0.11811023622047245" bottom="0" header="0.19685039370078741" footer="0.19685039370078741"/>
  <pageSetup orientation="portrait" r:id="rId1"/>
</worksheet>
</file>

<file path=xl/worksheets/sheet2.xml><?xml version="1.0" encoding="utf-8"?>
<worksheet xmlns="http://schemas.openxmlformats.org/spreadsheetml/2006/main" xmlns:r="http://schemas.openxmlformats.org/officeDocument/2006/relationships">
  <dimension ref="A1:F30"/>
  <sheetViews>
    <sheetView workbookViewId="0">
      <selection activeCell="B25" sqref="B25"/>
    </sheetView>
  </sheetViews>
  <sheetFormatPr defaultRowHeight="15"/>
  <cols>
    <col min="1" max="1" width="6.140625" customWidth="1"/>
    <col min="2" max="2" width="40.28515625" customWidth="1"/>
    <col min="6" max="6" width="10.5703125" customWidth="1"/>
  </cols>
  <sheetData>
    <row r="1" spans="1:6" ht="46.5" customHeight="1">
      <c r="A1" s="106" t="s">
        <v>148</v>
      </c>
      <c r="B1" s="106"/>
      <c r="C1" s="106"/>
      <c r="D1" s="106"/>
      <c r="E1" s="106"/>
      <c r="F1" s="106"/>
    </row>
    <row r="2" spans="1:6" ht="18.75" customHeight="1">
      <c r="A2" s="41" t="s">
        <v>0</v>
      </c>
      <c r="B2" s="42" t="s">
        <v>141</v>
      </c>
      <c r="C2" s="42" t="s">
        <v>142</v>
      </c>
      <c r="D2" s="42" t="s">
        <v>143</v>
      </c>
      <c r="E2" s="42" t="s">
        <v>133</v>
      </c>
      <c r="F2" s="42" t="s">
        <v>144</v>
      </c>
    </row>
    <row r="3" spans="1:6" ht="31.5" customHeight="1">
      <c r="A3" s="43">
        <v>1</v>
      </c>
      <c r="B3" s="44" t="s">
        <v>33</v>
      </c>
      <c r="C3" s="43">
        <v>5</v>
      </c>
      <c r="D3" s="43">
        <v>350</v>
      </c>
      <c r="E3" s="45" t="s">
        <v>15</v>
      </c>
      <c r="F3" s="46">
        <v>1750</v>
      </c>
    </row>
    <row r="4" spans="1:6" ht="31.5" customHeight="1">
      <c r="A4" s="43">
        <v>2</v>
      </c>
      <c r="B4" s="44" t="s">
        <v>136</v>
      </c>
      <c r="C4" s="47">
        <v>5</v>
      </c>
      <c r="D4" s="47">
        <v>3776</v>
      </c>
      <c r="E4" s="48" t="s">
        <v>66</v>
      </c>
      <c r="F4" s="46">
        <v>18880</v>
      </c>
    </row>
    <row r="5" spans="1:6" ht="34.15" customHeight="1">
      <c r="A5" s="43">
        <v>3</v>
      </c>
      <c r="B5" s="49" t="s">
        <v>68</v>
      </c>
      <c r="C5" s="47">
        <v>5</v>
      </c>
      <c r="D5" s="47">
        <v>1000</v>
      </c>
      <c r="E5" s="45" t="s">
        <v>24</v>
      </c>
      <c r="F5" s="46">
        <v>5000</v>
      </c>
    </row>
    <row r="6" spans="1:6" ht="106.9" customHeight="1">
      <c r="A6" s="43">
        <v>4</v>
      </c>
      <c r="B6" s="44" t="s">
        <v>138</v>
      </c>
      <c r="C6" s="47">
        <v>1</v>
      </c>
      <c r="D6" s="47">
        <v>5000</v>
      </c>
      <c r="E6" s="45" t="s">
        <v>66</v>
      </c>
      <c r="F6" s="46">
        <v>5000</v>
      </c>
    </row>
    <row r="7" spans="1:6" ht="21.75" customHeight="1">
      <c r="A7" s="43">
        <v>5</v>
      </c>
      <c r="B7" s="44" t="s">
        <v>135</v>
      </c>
      <c r="C7" s="43">
        <v>1</v>
      </c>
      <c r="D7" s="43">
        <v>2071</v>
      </c>
      <c r="E7" s="45" t="s">
        <v>66</v>
      </c>
      <c r="F7" s="46">
        <v>2071</v>
      </c>
    </row>
    <row r="8" spans="1:6" ht="28.5" customHeight="1">
      <c r="A8" s="43">
        <v>6</v>
      </c>
      <c r="B8" s="51" t="s">
        <v>34</v>
      </c>
      <c r="C8" s="52">
        <v>8</v>
      </c>
      <c r="D8" s="52">
        <v>216</v>
      </c>
      <c r="E8" s="53" t="s">
        <v>35</v>
      </c>
      <c r="F8" s="54">
        <v>1728</v>
      </c>
    </row>
    <row r="9" spans="1:6" ht="21" customHeight="1">
      <c r="A9" s="43">
        <v>7</v>
      </c>
      <c r="B9" s="55" t="s">
        <v>36</v>
      </c>
      <c r="C9" s="56">
        <v>5</v>
      </c>
      <c r="D9" s="56">
        <v>210</v>
      </c>
      <c r="E9" s="57" t="s">
        <v>35</v>
      </c>
      <c r="F9" s="58">
        <v>1050</v>
      </c>
    </row>
    <row r="10" spans="1:6" ht="19.5" customHeight="1">
      <c r="A10" s="43">
        <v>8</v>
      </c>
      <c r="B10" s="59" t="s">
        <v>145</v>
      </c>
      <c r="C10" s="56">
        <v>5</v>
      </c>
      <c r="D10" s="56">
        <v>50</v>
      </c>
      <c r="E10" s="57" t="s">
        <v>35</v>
      </c>
      <c r="F10" s="58">
        <v>250</v>
      </c>
    </row>
    <row r="11" spans="1:6" ht="27.6" customHeight="1">
      <c r="A11" s="43">
        <v>9</v>
      </c>
      <c r="B11" s="59" t="s">
        <v>56</v>
      </c>
      <c r="C11" s="56">
        <v>4</v>
      </c>
      <c r="D11" s="56">
        <v>520</v>
      </c>
      <c r="E11" s="57" t="s">
        <v>35</v>
      </c>
      <c r="F11" s="58">
        <v>2080</v>
      </c>
    </row>
    <row r="12" spans="1:6" ht="21.75" customHeight="1">
      <c r="A12" s="43">
        <v>10</v>
      </c>
      <c r="B12" s="55" t="s">
        <v>37</v>
      </c>
      <c r="C12" s="56">
        <v>4</v>
      </c>
      <c r="D12" s="56">
        <v>300</v>
      </c>
      <c r="E12" s="57" t="s">
        <v>35</v>
      </c>
      <c r="F12" s="58">
        <v>1200</v>
      </c>
    </row>
    <row r="13" spans="1:6">
      <c r="A13" s="43">
        <v>11</v>
      </c>
      <c r="B13" s="55" t="s">
        <v>38</v>
      </c>
      <c r="C13" s="56">
        <v>4</v>
      </c>
      <c r="D13" s="56">
        <v>150</v>
      </c>
      <c r="E13" s="57" t="s">
        <v>35</v>
      </c>
      <c r="F13" s="58">
        <v>600</v>
      </c>
    </row>
    <row r="14" spans="1:6" ht="18.600000000000001" customHeight="1">
      <c r="A14" s="43">
        <v>12</v>
      </c>
      <c r="B14" s="55" t="s">
        <v>39</v>
      </c>
      <c r="C14" s="56">
        <v>4</v>
      </c>
      <c r="D14" s="56">
        <v>350</v>
      </c>
      <c r="E14" s="57" t="s">
        <v>35</v>
      </c>
      <c r="F14" s="58">
        <v>1400</v>
      </c>
    </row>
    <row r="15" spans="1:6" ht="27" customHeight="1">
      <c r="A15" s="43">
        <v>13</v>
      </c>
      <c r="B15" s="59" t="s">
        <v>146</v>
      </c>
      <c r="C15" s="56">
        <v>2</v>
      </c>
      <c r="D15" s="56">
        <v>200</v>
      </c>
      <c r="E15" s="57" t="s">
        <v>40</v>
      </c>
      <c r="F15" s="58">
        <v>400</v>
      </c>
    </row>
    <row r="16" spans="1:6" ht="24" customHeight="1">
      <c r="A16" s="43">
        <v>14</v>
      </c>
      <c r="B16" s="55" t="s">
        <v>41</v>
      </c>
      <c r="C16" s="56">
        <v>2</v>
      </c>
      <c r="D16" s="56">
        <v>145</v>
      </c>
      <c r="E16" s="57" t="s">
        <v>40</v>
      </c>
      <c r="F16" s="58">
        <v>290</v>
      </c>
    </row>
    <row r="17" spans="1:6" ht="18.75" customHeight="1">
      <c r="A17" s="43">
        <v>15</v>
      </c>
      <c r="B17" s="55" t="s">
        <v>42</v>
      </c>
      <c r="C17" s="56">
        <v>4</v>
      </c>
      <c r="D17" s="56">
        <v>120</v>
      </c>
      <c r="E17" s="57" t="s">
        <v>43</v>
      </c>
      <c r="F17" s="58">
        <v>480</v>
      </c>
    </row>
    <row r="18" spans="1:6" ht="22.15" customHeight="1">
      <c r="A18" s="43">
        <v>16</v>
      </c>
      <c r="B18" s="55" t="s">
        <v>44</v>
      </c>
      <c r="C18" s="60">
        <v>8</v>
      </c>
      <c r="D18" s="60">
        <v>140</v>
      </c>
      <c r="E18" s="61" t="s">
        <v>45</v>
      </c>
      <c r="F18" s="58">
        <v>1120</v>
      </c>
    </row>
    <row r="19" spans="1:6" ht="18.600000000000001" customHeight="1">
      <c r="A19" s="43">
        <v>17</v>
      </c>
      <c r="B19" s="55" t="s">
        <v>46</v>
      </c>
      <c r="C19" s="56">
        <v>6</v>
      </c>
      <c r="D19" s="56">
        <v>80</v>
      </c>
      <c r="E19" s="57" t="s">
        <v>47</v>
      </c>
      <c r="F19" s="58">
        <v>480</v>
      </c>
    </row>
    <row r="20" spans="1:6" ht="28.9" customHeight="1">
      <c r="A20" s="43">
        <v>18</v>
      </c>
      <c r="B20" s="62" t="s">
        <v>48</v>
      </c>
      <c r="C20" s="63">
        <v>6</v>
      </c>
      <c r="D20" s="63">
        <v>125</v>
      </c>
      <c r="E20" s="57" t="s">
        <v>35</v>
      </c>
      <c r="F20" s="58">
        <v>750</v>
      </c>
    </row>
    <row r="21" spans="1:6" ht="25.9" customHeight="1">
      <c r="A21" s="43">
        <v>19</v>
      </c>
      <c r="B21" s="44" t="s">
        <v>49</v>
      </c>
      <c r="C21" s="47">
        <v>4</v>
      </c>
      <c r="D21" s="47">
        <v>170</v>
      </c>
      <c r="E21" s="75" t="s">
        <v>35</v>
      </c>
      <c r="F21" s="76">
        <v>680</v>
      </c>
    </row>
    <row r="22" spans="1:6" ht="25.9" customHeight="1">
      <c r="A22" s="43">
        <v>20</v>
      </c>
      <c r="B22" s="44" t="s">
        <v>137</v>
      </c>
      <c r="C22" s="47">
        <v>1</v>
      </c>
      <c r="D22" s="47">
        <v>5000</v>
      </c>
      <c r="E22" s="65" t="s">
        <v>66</v>
      </c>
      <c r="F22" s="54">
        <v>5000</v>
      </c>
    </row>
    <row r="23" spans="1:6" ht="25.15" customHeight="1">
      <c r="A23" s="43">
        <v>21</v>
      </c>
      <c r="B23" s="44" t="s">
        <v>139</v>
      </c>
      <c r="C23" s="47">
        <v>1</v>
      </c>
      <c r="D23" s="47">
        <v>4000</v>
      </c>
      <c r="E23" s="66" t="s">
        <v>66</v>
      </c>
      <c r="F23" s="67">
        <v>4000</v>
      </c>
    </row>
    <row r="24" spans="1:6" ht="28.15" customHeight="1">
      <c r="A24" s="43">
        <v>22</v>
      </c>
      <c r="B24" s="68" t="s">
        <v>50</v>
      </c>
      <c r="C24" s="69">
        <v>3</v>
      </c>
      <c r="D24" s="69">
        <v>200</v>
      </c>
      <c r="E24" s="70" t="s">
        <v>15</v>
      </c>
      <c r="F24" s="67">
        <v>600</v>
      </c>
    </row>
    <row r="25" spans="1:6" ht="42" customHeight="1">
      <c r="A25" s="43">
        <v>23</v>
      </c>
      <c r="B25" s="108" t="s">
        <v>140</v>
      </c>
      <c r="C25" s="47">
        <v>1</v>
      </c>
      <c r="D25" s="47">
        <v>1000</v>
      </c>
      <c r="E25" s="45" t="s">
        <v>66</v>
      </c>
      <c r="F25" s="46">
        <v>1000</v>
      </c>
    </row>
    <row r="26" spans="1:6">
      <c r="A26" s="107"/>
      <c r="B26" s="9"/>
      <c r="C26" s="52"/>
      <c r="D26" s="52"/>
      <c r="E26" s="71" t="s">
        <v>51</v>
      </c>
      <c r="F26" s="54">
        <f>SUM(F3:F25)</f>
        <v>55809</v>
      </c>
    </row>
    <row r="27" spans="1:6" ht="19.5" customHeight="1">
      <c r="A27" s="4"/>
      <c r="B27" s="7" t="s">
        <v>57</v>
      </c>
      <c r="C27" s="56"/>
      <c r="D27" s="56"/>
      <c r="E27" s="61" t="s">
        <v>51</v>
      </c>
      <c r="F27" s="58">
        <v>558</v>
      </c>
    </row>
    <row r="28" spans="1:6">
      <c r="A28" s="4"/>
      <c r="B28" s="7"/>
      <c r="C28" s="56"/>
      <c r="D28" s="56" t="s">
        <v>52</v>
      </c>
      <c r="E28" s="61" t="s">
        <v>53</v>
      </c>
      <c r="F28" s="58">
        <f>SUM(F26:F27)</f>
        <v>56367</v>
      </c>
    </row>
    <row r="29" spans="1:6" ht="30.75" customHeight="1">
      <c r="A29" s="6"/>
      <c r="B29" s="10" t="s">
        <v>58</v>
      </c>
      <c r="C29" s="63"/>
      <c r="D29" s="63"/>
      <c r="E29" s="72" t="s">
        <v>54</v>
      </c>
      <c r="F29" s="64">
        <v>1674</v>
      </c>
    </row>
    <row r="30" spans="1:6">
      <c r="A30" s="36"/>
      <c r="B30" s="37"/>
      <c r="C30" s="47"/>
      <c r="D30" s="73" t="s">
        <v>55</v>
      </c>
      <c r="E30" s="42" t="s">
        <v>51</v>
      </c>
      <c r="F30" s="74">
        <f>SUM(F28:F29)</f>
        <v>58041</v>
      </c>
    </row>
  </sheetData>
  <mergeCells count="1">
    <mergeCell ref="A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2025-05-14T07:49:21Z</dcterms:modified>
</cp:coreProperties>
</file>